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20305ua\共有書庫$\総務課\財政係\一般財政関係\県等への報告\財政状況資料集の作成\2023（R05）分\03　回答\"/>
    </mc:Choice>
  </mc:AlternateContent>
  <xr:revisionPtr revIDLastSave="0" documentId="13_ncr:1_{2DD7A2AB-CB42-4F50-BD42-72A1355086B3}" xr6:coauthVersionLast="47" xr6:coauthVersionMax="47" xr10:uidLastSave="{00000000-0000-0000-0000-000000000000}"/>
  <bookViews>
    <workbookView xWindow="-120" yWindow="-120" windowWidth="20730" windowHeight="11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W35" i="10"/>
  <c r="BW36" i="10" s="1"/>
  <c r="BW37" i="10" s="1"/>
  <c r="BW38" i="10" s="1"/>
  <c r="BW39" i="10" s="1"/>
  <c r="BW40" i="10" s="1"/>
  <c r="BW41" i="10" s="1"/>
  <c r="BW42" i="10" s="1"/>
  <c r="BW43" i="10" s="1"/>
  <c r="BE35" i="10"/>
  <c r="CO34" i="10"/>
  <c r="BW34"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calcChain>
</file>

<file path=xl/sharedStrings.xml><?xml version="1.0" encoding="utf-8"?>
<sst xmlns="http://schemas.openxmlformats.org/spreadsheetml/2006/main" count="1139" uniqueCount="568">
  <si>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</si>
  <si>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</si>
  <si>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</si>
  <si>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</si>
  <si>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</si>
  <si>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</si>
  <si>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</si>
  <si>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</si>
  <si>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</si>
  <si>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</si>
  <si>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</si>
  <si>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</si>
  <si>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</si>
  <si>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</si>
  <si>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</si>
  <si>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</si>
  <si>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</si>
  <si>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</si>
  <si>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</si>
  <si>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</si>
  <si>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</si>
  <si>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</si>
  <si>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</si>
  <si>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</si>
  <si>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</si>
  <si>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</si>
  <si>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</si>
  <si>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</si>
  <si>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</si>
  <si>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</si>
  <si>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</si>
  <si>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</si>
  <si>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</si>
  <si>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</si>
  <si>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</si>
  <si>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</si>
  <si>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</si>
  <si>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</si>
  <si>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</si>
  <si>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</si>
  <si>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</si>
  <si>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</si>
  <si>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</si>
  <si>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</si>
  <si>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</si>
  <si>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</si>
  <si>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</si>
  <si>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</si>
  <si>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</si>
  <si>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</si>
  <si>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</si>
  <si>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</si>
  <si>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</si>
  <si>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</si>
  <si>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</si>
  <si>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</si>
  <si>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</si>
  <si>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</si>
  <si>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</si>
  <si>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</si>
  <si>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</si>
  <si>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</si>
  <si>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</si>
  <si>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</si>
  <si>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</si>
  <si>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</si>
  <si>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</si>
  <si>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</si>
  <si>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</si>
  <si>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</si>
  <si>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</si>
  <si>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</si>
  <si>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</si>
  <si>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</si>
  <si>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</si>
  <si>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</si>
  <si>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</si>
  <si>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</si>
  <si>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</si>
  <si>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</si>
  <si>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</si>
  <si>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</si>
  <si>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</si>
  <si>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</si>
  <si>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</si>
  <si>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</si>
  <si>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</si>
  <si>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</si>
  <si>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</si>
  <si>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</si>
  <si>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</si>
  <si>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</si>
  <si>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</si>
  <si>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</si>
  <si>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南牧村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</si>
  <si>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</si>
  <si>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</si>
  <si>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</si>
  <si>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</si>
  <si>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</si>
  <si>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</si>
  <si>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</si>
  <si>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</si>
  <si>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</si>
  <si>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</si>
  <si>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</si>
  <si>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</si>
  <si>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</si>
  <si>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</si>
  <si>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</si>
  <si>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</si>
  <si>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</si>
  <si>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</si>
  <si>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</si>
  <si>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</si>
  <si>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</si>
  <si>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</si>
  <si>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</si>
  <si>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</si>
  <si>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</si>
  <si>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</si>
  <si>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</si>
  <si>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</si>
  <si>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</si>
  <si>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</si>
  <si>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</si>
  <si>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</si>
  <si>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</si>
  <si>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</si>
  <si>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</si>
  <si>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</si>
  <si>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</si>
  <si>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</si>
  <si>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</si>
  <si>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</si>
  <si>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</si>
  <si>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</si>
  <si>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</si>
  <si>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</si>
  <si>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</si>
  <si>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</si>
  <si>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</si>
  <si>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</si>
  <si>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</si>
  <si>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</si>
  <si>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</si>
  <si>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</si>
  <si>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</si>
  <si>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</si>
  <si>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</si>
  <si>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</si>
  <si>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</si>
  <si>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</si>
  <si>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</si>
  <si>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</si>
  <si>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</si>
  <si>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</si>
  <si>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</si>
  <si>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</si>
  <si>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</si>
  <si>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</si>
  <si>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</si>
  <si>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</si>
  <si>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</si>
  <si>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</si>
  <si>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</si>
  <si>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</si>
  <si>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</si>
  <si>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</si>
  <si>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</si>
  <si>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</si>
  <si>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</si>
  <si>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</si>
  <si>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</si>
  <si>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</si>
  <si>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</si>
  <si>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</si>
  <si>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</si>
  <si>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</si>
  <si>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</si>
  <si>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</si>
  <si>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</si>
  <si>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</si>
  <si>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</si>
  <si>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</si>
  <si>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</si>
  <si>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</si>
  <si>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</si>
  <si>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</si>
  <si>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</si>
  <si>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</si>
  <si>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</si>
  <si>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</si>
  <si>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</si>
  <si>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</si>
  <si>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</si>
  <si>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</si>
  <si>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</si>
  <si>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</si>
  <si>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</si>
  <si>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</si>
  <si>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</si>
  <si>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長野県南牧村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</si>
  <si>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</si>
  <si>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</si>
  <si>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</si>
  <si>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</si>
  <si>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</si>
  <si>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</si>
  <si>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</si>
  <si>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</si>
  <si>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</si>
  <si>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</si>
  <si>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</si>
  <si>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</si>
  <si>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</si>
  <si>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</si>
  <si>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</si>
  <si>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</si>
  <si>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</si>
  <si>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</si>
  <si>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</si>
  <si>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</si>
  <si>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</si>
  <si>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</si>
  <si>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</si>
  <si>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</si>
  <si>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</si>
  <si>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</si>
  <si>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</si>
  <si>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</si>
  <si>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</si>
  <si>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</si>
  <si>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</si>
  <si>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</si>
  <si>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</si>
  <si>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</si>
  <si>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</si>
  <si>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</si>
  <si>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</si>
  <si>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</si>
  <si>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</si>
  <si>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</si>
  <si>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</si>
  <si>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</si>
  <si>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</si>
  <si>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</si>
  <si>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</si>
  <si>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</si>
  <si>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</si>
  <si>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</si>
  <si>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</si>
  <si>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</si>
  <si>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</si>
  <si>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</si>
  <si>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</si>
  <si>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</si>
  <si>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</si>
  <si>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</si>
  <si>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</si>
  <si>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</si>
  <si>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</si>
  <si>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</si>
  <si>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</si>
  <si>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</si>
  <si>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</si>
  <si>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</si>
  <si>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</si>
  <si>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</si>
  <si>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</si>
  <si>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</si>
  <si>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</si>
  <si>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</si>
  <si>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</si>
  <si>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</si>
  <si>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</si>
  <si>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</si>
  <si>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</si>
  <si>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</si>
  <si>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</si>
  <si>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</si>
  <si>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</si>
  <si>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</si>
  <si>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</si>
  <si>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</si>
  <si>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</si>
  <si>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</si>
  <si>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</si>
  <si>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</si>
  <si>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</si>
  <si>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</si>
  <si>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</si>
  <si>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</si>
  <si>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</si>
  <si>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</si>
  <si>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</si>
  <si>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</si>
  <si>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</si>
  <si>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</si>
  <si>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</si>
  <si>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</si>
  <si>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</si>
  <si>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</si>
  <si>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</si>
  <si>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</si>
  <si>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</si>
  <si>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</si>
  <si>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</si>
  <si>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</si>
  <si>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</si>
  <si>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</si>
  <si>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</si>
  <si>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</si>
  <si>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</si>
  <si>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</si>
  <si>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</si>
  <si>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</si>
  <si>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</si>
  <si>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</si>
  <si>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</si>
  <si>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</si>
  <si>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</si>
  <si>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</si>
  <si>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</si>
  <si>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</si>
  <si>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</si>
  <si>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</si>
  <si>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</si>
  <si>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</si>
  <si>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</si>
  <si>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</si>
  <si>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</si>
  <si>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</si>
  <si>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</si>
  <si>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</si>
  <si>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</si>
  <si>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</si>
  <si>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</si>
  <si>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</si>
  <si>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</si>
  <si>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</si>
  <si>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</si>
  <si>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</si>
  <si>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</si>
  <si>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</si>
  <si>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</si>
  <si>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</si>
  <si>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</si>
  <si>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</si>
  <si>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</si>
  <si>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</si>
  <si>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</si>
  <si>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</si>
  <si>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長野県南牧村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</si>
  <si>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</si>
  <si>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</si>
  <si>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</si>
  <si>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</si>
  <si>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</si>
  <si>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</si>
  <si>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</si>
  <si>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</si>
  <si>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</si>
  <si>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</si>
  <si>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</si>
  <si>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</si>
  <si>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</si>
  <si>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</si>
  <si>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</si>
  <si>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</si>
  <si>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</si>
  <si>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</si>
  <si>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</si>
  <si>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</si>
  <si>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</si>
  <si>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</si>
  <si>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</si>
  <si>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</si>
  <si>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</si>
  <si>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</si>
  <si>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</si>
  <si>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</si>
  <si>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</si>
  <si>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</si>
  <si>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</si>
  <si>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</si>
  <si>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</si>
  <si>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</si>
  <si>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</si>
  <si>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</si>
  <si>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</si>
  <si>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簡易水道事業会計</t>
    <phoneticPr fontId="5"/>
  </si>
  <si>
    <t>法適用企業</t>
    <phoneticPr fontId="5"/>
  </si>
  <si>
    <t>下水道事業会計</t>
    <phoneticPr fontId="5"/>
  </si>
  <si>
    <t>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</si>
  <si>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</si>
  <si>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</si>
  <si>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</si>
  <si>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</si>
  <si>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</si>
  <si>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</si>
  <si>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</si>
  <si>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</si>
  <si>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</si>
  <si>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</si>
  <si>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</si>
  <si>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</si>
  <si>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</si>
  <si>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</si>
  <si>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</si>
  <si>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</si>
  <si>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</si>
  <si>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</si>
  <si>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</si>
  <si>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</si>
  <si>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</si>
  <si>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</si>
  <si>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</si>
  <si>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</si>
  <si>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</si>
  <si>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</si>
  <si>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</si>
  <si>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</si>
  <si>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</si>
  <si>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</si>
  <si>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</si>
  <si>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</si>
  <si>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</si>
  <si>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</si>
  <si>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</si>
  <si>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</si>
  <si>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</si>
  <si>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</si>
  <si>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</si>
  <si>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</si>
  <si>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</si>
  <si>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</si>
  <si>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</si>
  <si>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</si>
  <si>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</si>
  <si>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</si>
  <si>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</si>
  <si>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</si>
  <si>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</si>
  <si>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</si>
  <si>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</si>
  <si>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</si>
  <si>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</si>
  <si>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</si>
  <si>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</si>
  <si>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</si>
  <si>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</si>
  <si>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</si>
  <si>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</si>
  <si>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</si>
  <si>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</si>
  <si>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</si>
  <si>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</si>
  <si>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</si>
  <si>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</si>
  <si>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</si>
  <si>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</si>
  <si>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</si>
  <si>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</si>
  <si>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</si>
  <si>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</si>
  <si>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</si>
  <si>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</si>
  <si>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</si>
  <si>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</si>
  <si>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</si>
  <si>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</si>
  <si>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</si>
  <si>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</si>
  <si>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</si>
  <si>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</si>
  <si>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</si>
  <si>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</si>
  <si>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</si>
  <si>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</si>
  <si>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</si>
  <si>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</si>
  <si>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</si>
  <si>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</si>
  <si>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</si>
  <si>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</si>
  <si>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</si>
  <si>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</si>
  <si>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</si>
  <si>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</si>
  <si>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</si>
  <si>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</si>
  <si>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</si>
  <si>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</si>
  <si>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</si>
  <si>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</si>
  <si>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</si>
  <si>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</si>
  <si>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</si>
  <si>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</si>
  <si>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</si>
  <si>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</si>
  <si>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</si>
  <si>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</si>
  <si>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</si>
  <si>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</si>
  <si>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</si>
  <si>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</si>
  <si>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</si>
  <si>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</si>
  <si>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</si>
  <si>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</si>
  <si>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</si>
  <si>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</si>
  <si>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</si>
  <si>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</si>
  <si>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</si>
  <si>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</si>
  <si>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</si>
  <si>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</si>
  <si>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</si>
  <si>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</si>
  <si>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</si>
  <si>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</si>
  <si>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</si>
  <si>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</si>
  <si>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</si>
  <si>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</si>
  <si>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</si>
  <si>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</si>
  <si>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</si>
  <si>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4.12</t>
  </si>
  <si>
    <t>一般会計</t>
  </si>
  <si>
    <t>診療所特別会計</t>
  </si>
  <si>
    <t>介護保険事業特別会計</t>
  </si>
  <si>
    <t>簡易水道事業会計</t>
  </si>
  <si>
    <t>下水道事業会計</t>
  </si>
  <si>
    <t>国民健康保険特別会計</t>
  </si>
  <si>
    <t>▲ 0.07</t>
  </si>
  <si>
    <t>宅地造成事業特別会計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</si>
  <si>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</si>
  <si>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</si>
  <si>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</si>
  <si>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</si>
  <si>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</si>
  <si>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</si>
  <si>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</si>
  <si>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</si>
  <si>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佐久広域連合（一般会計）</t>
    <rPh sb="0" eb="2">
      <t>サク</t>
    </rPh>
    <rPh sb="2" eb="4">
      <t>コウイキ</t>
    </rPh>
    <rPh sb="4" eb="6">
      <t>レンゴウ</t>
    </rPh>
    <rPh sb="7" eb="9">
      <t>イッパン</t>
    </rPh>
    <rPh sb="9" eb="11">
      <t>カイケイ</t>
    </rPh>
    <phoneticPr fontId="2"/>
  </si>
  <si>
    <t>佐久広域連合（消防特別会計）</t>
    <rPh sb="0" eb="2">
      <t>サク</t>
    </rPh>
    <rPh sb="2" eb="4">
      <t>コウイキ</t>
    </rPh>
    <rPh sb="4" eb="6">
      <t>レンゴウ</t>
    </rPh>
    <rPh sb="7" eb="9">
      <t>ショウボウ</t>
    </rPh>
    <rPh sb="9" eb="11">
      <t>トクベツ</t>
    </rPh>
    <rPh sb="11" eb="13">
      <t>カイケイ</t>
    </rPh>
    <phoneticPr fontId="2"/>
  </si>
  <si>
    <t>佐久広域連合（特別養護老人ホーム特別会計）</t>
    <rPh sb="0" eb="2">
      <t>サク</t>
    </rPh>
    <rPh sb="2" eb="4">
      <t>コウイキ</t>
    </rPh>
    <rPh sb="4" eb="6">
      <t>レンゴウ</t>
    </rPh>
    <rPh sb="7" eb="9">
      <t>トクベツ</t>
    </rPh>
    <rPh sb="9" eb="11">
      <t>ヨウゴ</t>
    </rPh>
    <rPh sb="11" eb="13">
      <t>ロウジン</t>
    </rPh>
    <rPh sb="16" eb="18">
      <t>トクベツ</t>
    </rPh>
    <rPh sb="18" eb="20">
      <t>カイケイ</t>
    </rPh>
    <phoneticPr fontId="2"/>
  </si>
  <si>
    <t>佐久広域連合（救護施設特別会計）</t>
    <rPh sb="0" eb="2">
      <t>サク</t>
    </rPh>
    <rPh sb="2" eb="4">
      <t>コウイキ</t>
    </rPh>
    <rPh sb="4" eb="6">
      <t>レンゴウ</t>
    </rPh>
    <rPh sb="7" eb="9">
      <t>キュウゴ</t>
    </rPh>
    <rPh sb="9" eb="11">
      <t>シセツ</t>
    </rPh>
    <rPh sb="11" eb="13">
      <t>トクベツ</t>
    </rPh>
    <rPh sb="13" eb="15">
      <t>カイケイ</t>
    </rPh>
    <phoneticPr fontId="2"/>
  </si>
  <si>
    <t>南佐久環境衛生組合（一般会計）</t>
    <rPh sb="0" eb="3">
      <t>ミナミサク</t>
    </rPh>
    <rPh sb="3" eb="5">
      <t>カンキョウ</t>
    </rPh>
    <rPh sb="5" eb="7">
      <t>エイセイ</t>
    </rPh>
    <rPh sb="7" eb="9">
      <t>クミアイ</t>
    </rPh>
    <rPh sb="10" eb="12">
      <t>イッパン</t>
    </rPh>
    <rPh sb="12" eb="14">
      <t>カイケイ</t>
    </rPh>
    <phoneticPr fontId="2"/>
  </si>
  <si>
    <t>南佐久環境衛生組合（公共下水道事業特別会計）</t>
    <rPh sb="0" eb="3">
      <t>ミナミサク</t>
    </rPh>
    <rPh sb="3" eb="5">
      <t>カンキョウ</t>
    </rPh>
    <rPh sb="5" eb="7">
      <t>エイセイ</t>
    </rPh>
    <rPh sb="7" eb="9">
      <t>クミアイ</t>
    </rPh>
    <rPh sb="10" eb="12">
      <t>コウキョウ</t>
    </rPh>
    <rPh sb="12" eb="15">
      <t>ゲスイドウ</t>
    </rPh>
    <rPh sb="15" eb="17">
      <t>ジギョウ</t>
    </rPh>
    <rPh sb="17" eb="19">
      <t>トクベツ</t>
    </rPh>
    <rPh sb="19" eb="21">
      <t>カイケイ</t>
    </rPh>
    <phoneticPr fontId="2"/>
  </si>
  <si>
    <t>長野県後期高齢者医療広域連合（一般会計）</t>
    <rPh sb="0" eb="3">
      <t>ナガノケン</t>
    </rPh>
    <rPh sb="3" eb="5">
      <t>コウキ</t>
    </rPh>
    <rPh sb="5" eb="8">
      <t>コウレイシャ</t>
    </rPh>
    <rPh sb="8" eb="10">
      <t>イリョウ</t>
    </rPh>
    <rPh sb="10" eb="12">
      <t>コウイキ</t>
    </rPh>
    <rPh sb="12" eb="14">
      <t>レンゴウ</t>
    </rPh>
    <rPh sb="15" eb="17">
      <t>イッパン</t>
    </rPh>
    <rPh sb="17" eb="19">
      <t>カイケイ</t>
    </rPh>
    <phoneticPr fontId="2"/>
  </si>
  <si>
    <t>長野県後期高齢者医療広域連合（後期高齢者医療特別会計）</t>
    <rPh sb="0" eb="3">
      <t>ナガノケン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</si>
  <si>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長野県市町村自治振興組合（一般会計）</t>
    <rPh sb="0" eb="3">
      <t>ナガノケン</t>
    </rPh>
    <rPh sb="3" eb="6">
      <t>シチョウソン</t>
    </rPh>
    <rPh sb="6" eb="8">
      <t>ジチ</t>
    </rPh>
    <rPh sb="8" eb="10">
      <t>シンコウ</t>
    </rPh>
    <rPh sb="10" eb="12">
      <t>クミアイ</t>
    </rPh>
    <rPh sb="13" eb="15">
      <t>イッパン</t>
    </rPh>
    <rPh sb="15" eb="17">
      <t>カイケイ</t>
    </rPh>
    <phoneticPr fontId="2"/>
  </si>
  <si>
    <t>長野県市町村総合事務組合（一般会計）</t>
    <rPh sb="0" eb="3">
      <t>ナガノケン</t>
    </rPh>
    <rPh sb="3" eb="6">
      <t>シチョウソン</t>
    </rPh>
    <rPh sb="6" eb="8">
      <t>ソウゴウ</t>
    </rPh>
    <rPh sb="8" eb="10">
      <t>ジム</t>
    </rPh>
    <rPh sb="10" eb="12">
      <t>クミアイ</t>
    </rPh>
    <rPh sb="13" eb="15">
      <t>イッパン</t>
    </rPh>
    <rPh sb="15" eb="17">
      <t>カイケイ</t>
    </rPh>
    <phoneticPr fontId="2"/>
  </si>
  <si>
    <t>長野県市町村総合事務組合（非常勤職員公務災害補償特別会計）</t>
    <rPh sb="0" eb="3">
      <t>ナガノケン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</si>
  <si>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東北信市町村交通災害共済事務組合（東北信市町村交通災害共済事務組合事業会計）</t>
    <rPh sb="0" eb="2">
      <t>トウホク</t>
    </rPh>
    <rPh sb="2" eb="3">
      <t>シン</t>
    </rPh>
    <rPh sb="3" eb="6">
      <t>シチョウソン</t>
    </rPh>
    <rPh sb="6" eb="8">
      <t>コウツウ</t>
    </rPh>
    <rPh sb="8" eb="10">
      <t>サイガイ</t>
    </rPh>
    <rPh sb="10" eb="12">
      <t>キョウサイ</t>
    </rPh>
    <rPh sb="12" eb="14">
      <t>ジム</t>
    </rPh>
    <rPh sb="14" eb="16">
      <t>クミアイ</t>
    </rPh>
    <rPh sb="17" eb="19">
      <t>トウホク</t>
    </rPh>
    <rPh sb="19" eb="20">
      <t>シン</t>
    </rPh>
    <rPh sb="20" eb="23">
      <t>シチョウソン</t>
    </rPh>
    <rPh sb="23" eb="25">
      <t>コウツウ</t>
    </rPh>
    <rPh sb="25" eb="27">
      <t>サイガイ</t>
    </rPh>
    <rPh sb="27" eb="29">
      <t>キョウサイ</t>
    </rPh>
    <rPh sb="29" eb="31">
      <t>ジム</t>
    </rPh>
    <rPh sb="31" eb="33">
      <t>クミアイ</t>
    </rPh>
    <rPh sb="33" eb="35">
      <t>ジギョウ</t>
    </rPh>
    <rPh sb="35" eb="37">
      <t>カイケイ</t>
    </rPh>
    <phoneticPr fontId="2"/>
  </si>
  <si>
    <t>長野県地方税滞納整理機構（一般会計）</t>
    <rPh sb="0" eb="3">
      <t>ナガノケン</t>
    </rPh>
    <rPh sb="3" eb="6">
      <t>チホウゼイ</t>
    </rPh>
    <rPh sb="6" eb="8">
      <t>タイノウ</t>
    </rPh>
    <rPh sb="8" eb="10">
      <t>セイリ</t>
    </rPh>
    <rPh sb="10" eb="12">
      <t>キコウ</t>
    </rPh>
    <rPh sb="13" eb="15">
      <t>イッパン</t>
    </rPh>
    <rPh sb="15" eb="17">
      <t>カイケイ</t>
    </rPh>
    <phoneticPr fontId="2"/>
  </si>
  <si>
    <t>地域振興基金</t>
    <rPh sb="0" eb="4">
      <t>チイキシンコウ</t>
    </rPh>
    <rPh sb="4" eb="6">
      <t>キキン</t>
    </rPh>
    <phoneticPr fontId="5"/>
  </si>
  <si>
    <t>広域行政施設整備基金</t>
    <rPh sb="0" eb="2">
      <t>コウイキ</t>
    </rPh>
    <rPh sb="2" eb="4">
      <t>ギョウセイ</t>
    </rPh>
    <rPh sb="4" eb="6">
      <t>シセツ</t>
    </rPh>
    <rPh sb="6" eb="8">
      <t>セイビ</t>
    </rPh>
    <rPh sb="8" eb="10">
      <t>キキン</t>
    </rPh>
    <phoneticPr fontId="2"/>
  </si>
  <si>
    <t>社会教育整備基金</t>
    <rPh sb="0" eb="2">
      <t>シャカイ</t>
    </rPh>
    <rPh sb="2" eb="4">
      <t>キョウイク</t>
    </rPh>
    <rPh sb="4" eb="6">
      <t>セイビ</t>
    </rPh>
    <rPh sb="6" eb="8">
      <t>キキン</t>
    </rPh>
    <phoneticPr fontId="2"/>
  </si>
  <si>
    <t>地域防災情報等提供施設整備基金</t>
    <rPh sb="0" eb="2">
      <t>チイキ</t>
    </rPh>
    <rPh sb="2" eb="4">
      <t>ボウサイ</t>
    </rPh>
    <rPh sb="4" eb="6">
      <t>ジョウホウ</t>
    </rPh>
    <rPh sb="6" eb="7">
      <t>トウ</t>
    </rPh>
    <rPh sb="7" eb="9">
      <t>テイキョウ</t>
    </rPh>
    <rPh sb="9" eb="11">
      <t>シセツ</t>
    </rPh>
    <rPh sb="11" eb="13">
      <t>セイビ</t>
    </rPh>
    <rPh sb="13" eb="15">
      <t>キキン</t>
    </rPh>
    <phoneticPr fontId="2"/>
  </si>
  <si>
    <t>基本財産基金</t>
    <rPh sb="0" eb="2">
      <t>キホン</t>
    </rPh>
    <rPh sb="2" eb="4">
      <t>ザイサン</t>
    </rPh>
    <rPh sb="4" eb="6">
      <t>キキン</t>
    </rPh>
    <phoneticPr fontId="2"/>
  </si>
  <si>
    <t>南牧村振興公社</t>
    <rPh sb="0" eb="3">
      <t>ミナミマキムラ</t>
    </rPh>
    <rPh sb="3" eb="5">
      <t>シンコウ</t>
    </rPh>
    <rPh sb="5" eb="7">
      <t>コウシャ</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</si>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</sst>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85EA-4580-9A4A-5ABFB383712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287628</c:v>
                </c:pt>
                <c:pt idx="1">
                  <c:v>382287</c:v>
                </c:pt>
                <c:pt idx="2">
                  <c:v>241012</c:v>
                </c:pt>
                <c:pt idx="3">
                  <c:v>297975</c:v>
                </c:pt>
                <c:pt idx="4">
                  <c:v>255999</c:v>
                </c:pt>
              </c:numCache>
            </c:numRef>
          </c:val>
          <c:smooth val="0"/>
          <c:extLst>
            <c:ext xmlns:c16="http://schemas.microsoft.com/office/drawing/2014/chart" uri="{C3380CC4-5D6E-409C-BE32-E72D297353CC}">
              <c16:uniqueId val="{00000001-85EA-4580-9A4A-5ABFB383712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21.69</c:v>
                </c:pt>
                <c:pt idx="1">
                  <c:v>24.73</c:v>
                </c:pt>
                <c:pt idx="2">
                  <c:v>32.71</c:v>
                </c:pt>
                <c:pt idx="3">
                  <c:v>28.99</c:v>
                </c:pt>
                <c:pt idx="4">
                  <c:v>26.51</c:v>
                </c:pt>
              </c:numCache>
            </c:numRef>
          </c:val>
          <c:extLst>
            <c:ext xmlns:c16="http://schemas.microsoft.com/office/drawing/2014/chart" uri="{C3380CC4-5D6E-409C-BE32-E72D297353CC}">
              <c16:uniqueId val="{00000000-221E-467E-B843-AB5C3485E27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28.57</c:v>
                </c:pt>
                <c:pt idx="1">
                  <c:v>26.47</c:v>
                </c:pt>
                <c:pt idx="2">
                  <c:v>24.77</c:v>
                </c:pt>
                <c:pt idx="3">
                  <c:v>25.09</c:v>
                </c:pt>
                <c:pt idx="4">
                  <c:v>36.5</c:v>
                </c:pt>
              </c:numCache>
            </c:numRef>
          </c:val>
          <c:extLst>
            <c:ext xmlns:c16="http://schemas.microsoft.com/office/drawing/2014/chart" uri="{C3380CC4-5D6E-409C-BE32-E72D297353CC}">
              <c16:uniqueId val="{00000001-221E-467E-B843-AB5C3485E27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3.53</c:v>
                </c:pt>
                <c:pt idx="1">
                  <c:v>4.6500000000000004</c:v>
                </c:pt>
                <c:pt idx="2">
                  <c:v>13.75</c:v>
                </c:pt>
                <c:pt idx="3">
                  <c:v>-4.12</c:v>
                </c:pt>
                <c:pt idx="4">
                  <c:v>12.68</c:v>
                </c:pt>
              </c:numCache>
            </c:numRef>
          </c:val>
          <c:smooth val="0"/>
          <c:extLst>
            <c:ext xmlns:c16="http://schemas.microsoft.com/office/drawing/2014/chart" uri="{C3380CC4-5D6E-409C-BE32-E72D297353CC}">
              <c16:uniqueId val="{00000002-221E-467E-B843-AB5C3485E27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0.59</c:v>
                </c:pt>
                <c:pt idx="2">
                  <c:v>#N/A</c:v>
                </c:pt>
                <c:pt idx="3">
                  <c:v>0.35</c:v>
                </c:pt>
                <c:pt idx="4">
                  <c:v>#N/A</c:v>
                </c:pt>
                <c:pt idx="5">
                  <c:v>0.23</c:v>
                </c:pt>
                <c:pt idx="6">
                  <c:v>#N/A</c:v>
                </c:pt>
                <c:pt idx="7">
                  <c:v>0.7</c:v>
                </c:pt>
                <c:pt idx="8">
                  <c:v>0</c:v>
                </c:pt>
                <c:pt idx="9">
                  <c:v>0</c:v>
                </c:pt>
              </c:numCache>
            </c:numRef>
          </c:val>
          <c:extLst>
            <c:ext xmlns:c16="http://schemas.microsoft.com/office/drawing/2014/chart" uri="{C3380CC4-5D6E-409C-BE32-E72D297353CC}">
              <c16:uniqueId val="{00000000-E2ED-4A85-88CB-187D1141F97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2ED-4A85-88CB-187D1141F973}"/>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2ED-4A85-88CB-187D1141F973}"/>
            </c:ext>
          </c:extLst>
        </c:ser>
        <c:ser>
          <c:idx val="3"/>
          <c:order val="3"/>
          <c:tx>
            <c:strRef>
              <c:f>データシート!$A$30</c:f>
              <c:strCache>
                <c:ptCount val="1"/>
                <c:pt idx="0">
                  <c:v>宅地造成事業特別会計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0.17</c:v>
                </c:pt>
                <c:pt idx="2">
                  <c:v>#N/A</c:v>
                </c:pt>
                <c:pt idx="3">
                  <c:v>0.15</c:v>
                </c:pt>
                <c:pt idx="4">
                  <c:v>#N/A</c:v>
                </c:pt>
                <c:pt idx="5">
                  <c:v>0.14000000000000001</c:v>
                </c:pt>
                <c:pt idx="6">
                  <c:v>#N/A</c:v>
                </c:pt>
                <c:pt idx="7">
                  <c:v>0.14000000000000001</c:v>
                </c:pt>
                <c:pt idx="8">
                  <c:v>#N/A</c:v>
                </c:pt>
                <c:pt idx="9">
                  <c:v>0.02</c:v>
                </c:pt>
              </c:numCache>
            </c:numRef>
          </c:val>
          <c:extLst>
            <c:ext xmlns:c16="http://schemas.microsoft.com/office/drawing/2014/chart" uri="{C3380CC4-5D6E-409C-BE32-E72D297353CC}">
              <c16:uniqueId val="{00000003-E2ED-4A85-88CB-187D1141F973}"/>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7.0000000000000007E-2</c:v>
                </c:pt>
                <c:pt idx="1">
                  <c:v>#N/A</c:v>
                </c:pt>
                <c:pt idx="2">
                  <c:v>#N/A</c:v>
                </c:pt>
                <c:pt idx="3">
                  <c:v>0.04</c:v>
                </c:pt>
                <c:pt idx="4">
                  <c:v>#N/A</c:v>
                </c:pt>
                <c:pt idx="5">
                  <c:v>0.04</c:v>
                </c:pt>
                <c:pt idx="6">
                  <c:v>#N/A</c:v>
                </c:pt>
                <c:pt idx="7">
                  <c:v>1.76</c:v>
                </c:pt>
                <c:pt idx="8">
                  <c:v>#N/A</c:v>
                </c:pt>
                <c:pt idx="9">
                  <c:v>0.28999999999999998</c:v>
                </c:pt>
              </c:numCache>
            </c:numRef>
          </c:val>
          <c:extLst>
            <c:ext xmlns:c16="http://schemas.microsoft.com/office/drawing/2014/chart" uri="{C3380CC4-5D6E-409C-BE32-E72D297353CC}">
              <c16:uniqueId val="{00000004-E2ED-4A85-88CB-187D1141F973}"/>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0.46</c:v>
                </c:pt>
              </c:numCache>
            </c:numRef>
          </c:val>
          <c:extLst>
            <c:ext xmlns:c16="http://schemas.microsoft.com/office/drawing/2014/chart" uri="{C3380CC4-5D6E-409C-BE32-E72D297353CC}">
              <c16:uniqueId val="{00000005-E2ED-4A85-88CB-187D1141F973}"/>
            </c:ext>
          </c:extLst>
        </c:ser>
        <c:ser>
          <c:idx val="6"/>
          <c:order val="6"/>
          <c:tx>
            <c:strRef>
              <c:f>データシート!$A$33</c:f>
              <c:strCache>
                <c:ptCount val="1"/>
                <c:pt idx="0">
                  <c:v>簡易水道事業会計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0.55000000000000004</c:v>
                </c:pt>
              </c:numCache>
            </c:numRef>
          </c:val>
          <c:extLst>
            <c:ext xmlns:c16="http://schemas.microsoft.com/office/drawing/2014/chart" uri="{C3380CC4-5D6E-409C-BE32-E72D297353CC}">
              <c16:uniqueId val="{00000006-E2ED-4A85-88CB-187D1141F973}"/>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0.32</c:v>
                </c:pt>
                <c:pt idx="2">
                  <c:v>#N/A</c:v>
                </c:pt>
                <c:pt idx="3">
                  <c:v>0.32</c:v>
                </c:pt>
                <c:pt idx="4">
                  <c:v>#N/A</c:v>
                </c:pt>
                <c:pt idx="5">
                  <c:v>0.97</c:v>
                </c:pt>
                <c:pt idx="6">
                  <c:v>#N/A</c:v>
                </c:pt>
                <c:pt idx="7">
                  <c:v>1.23</c:v>
                </c:pt>
                <c:pt idx="8">
                  <c:v>#N/A</c:v>
                </c:pt>
                <c:pt idx="9">
                  <c:v>1.17</c:v>
                </c:pt>
              </c:numCache>
            </c:numRef>
          </c:val>
          <c:extLst>
            <c:ext xmlns:c16="http://schemas.microsoft.com/office/drawing/2014/chart" uri="{C3380CC4-5D6E-409C-BE32-E72D297353CC}">
              <c16:uniqueId val="{00000007-E2ED-4A85-88CB-187D1141F973}"/>
            </c:ext>
          </c:extLst>
        </c:ser>
        <c:ser>
          <c:idx val="8"/>
          <c:order val="8"/>
          <c:tx>
            <c:strRef>
              <c:f>データシート!$A$35</c:f>
              <c:strCache>
                <c:ptCount val="1"/>
                <c:pt idx="0">
                  <c:v>診療所特別会計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0.38</c:v>
                </c:pt>
                <c:pt idx="2">
                  <c:v>#N/A</c:v>
                </c:pt>
                <c:pt idx="3">
                  <c:v>0.79</c:v>
                </c:pt>
                <c:pt idx="4">
                  <c:v>#N/A</c:v>
                </c:pt>
                <c:pt idx="5">
                  <c:v>1.62</c:v>
                </c:pt>
                <c:pt idx="6">
                  <c:v>#N/A</c:v>
                </c:pt>
                <c:pt idx="7">
                  <c:v>1.53</c:v>
                </c:pt>
                <c:pt idx="8">
                  <c:v>#N/A</c:v>
                </c:pt>
                <c:pt idx="9">
                  <c:v>1.23</c:v>
                </c:pt>
              </c:numCache>
            </c:numRef>
          </c:val>
          <c:extLst>
            <c:ext xmlns:c16="http://schemas.microsoft.com/office/drawing/2014/chart" uri="{C3380CC4-5D6E-409C-BE32-E72D297353CC}">
              <c16:uniqueId val="{00000008-E2ED-4A85-88CB-187D1141F97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21.3</c:v>
                </c:pt>
                <c:pt idx="2">
                  <c:v>#N/A</c:v>
                </c:pt>
                <c:pt idx="3">
                  <c:v>23.93</c:v>
                </c:pt>
                <c:pt idx="4">
                  <c:v>#N/A</c:v>
                </c:pt>
                <c:pt idx="5">
                  <c:v>31.08</c:v>
                </c:pt>
                <c:pt idx="6">
                  <c:v>#N/A</c:v>
                </c:pt>
                <c:pt idx="7">
                  <c:v>27.43</c:v>
                </c:pt>
                <c:pt idx="8">
                  <c:v>#N/A</c:v>
                </c:pt>
                <c:pt idx="9">
                  <c:v>25.27</c:v>
                </c:pt>
              </c:numCache>
            </c:numRef>
          </c:val>
          <c:extLst>
            <c:ext xmlns:c16="http://schemas.microsoft.com/office/drawing/2014/chart" uri="{C3380CC4-5D6E-409C-BE32-E72D297353CC}">
              <c16:uniqueId val="{00000009-E2ED-4A85-88CB-187D1141F97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496</c:v>
                </c:pt>
                <c:pt idx="5">
                  <c:v>515</c:v>
                </c:pt>
                <c:pt idx="8">
                  <c:v>518</c:v>
                </c:pt>
                <c:pt idx="11">
                  <c:v>529</c:v>
                </c:pt>
                <c:pt idx="14">
                  <c:v>510</c:v>
                </c:pt>
              </c:numCache>
            </c:numRef>
          </c:val>
          <c:extLst>
            <c:ext xmlns:c16="http://schemas.microsoft.com/office/drawing/2014/chart" uri="{C3380CC4-5D6E-409C-BE32-E72D297353CC}">
              <c16:uniqueId val="{00000000-F6EF-4F6F-8569-8EFCB4109E6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6EF-4F6F-8569-8EFCB4109E6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6EF-4F6F-8569-8EFCB4109E6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6EF-4F6F-8569-8EFCB4109E6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81</c:v>
                </c:pt>
                <c:pt idx="3">
                  <c:v>81</c:v>
                </c:pt>
                <c:pt idx="6">
                  <c:v>78</c:v>
                </c:pt>
                <c:pt idx="9">
                  <c:v>76</c:v>
                </c:pt>
                <c:pt idx="12">
                  <c:v>59</c:v>
                </c:pt>
              </c:numCache>
            </c:numRef>
          </c:val>
          <c:extLst>
            <c:ext xmlns:c16="http://schemas.microsoft.com/office/drawing/2014/chart" uri="{C3380CC4-5D6E-409C-BE32-E72D297353CC}">
              <c16:uniqueId val="{00000004-F6EF-4F6F-8569-8EFCB4109E6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6EF-4F6F-8569-8EFCB4109E6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6EF-4F6F-8569-8EFCB4109E6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414</c:v>
                </c:pt>
                <c:pt idx="3">
                  <c:v>461</c:v>
                </c:pt>
                <c:pt idx="6">
                  <c:v>480</c:v>
                </c:pt>
                <c:pt idx="9">
                  <c:v>499</c:v>
                </c:pt>
                <c:pt idx="12">
                  <c:v>530</c:v>
                </c:pt>
              </c:numCache>
            </c:numRef>
          </c:val>
          <c:extLst>
            <c:ext xmlns:c16="http://schemas.microsoft.com/office/drawing/2014/chart" uri="{C3380CC4-5D6E-409C-BE32-E72D297353CC}">
              <c16:uniqueId val="{00000007-F6EF-4F6F-8569-8EFCB4109E6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c:v>
                </c:pt>
                <c:pt idx="2">
                  <c:v>#N/A</c:v>
                </c:pt>
                <c:pt idx="3">
                  <c:v>#N/A</c:v>
                </c:pt>
                <c:pt idx="4">
                  <c:v>27</c:v>
                </c:pt>
                <c:pt idx="5">
                  <c:v>#N/A</c:v>
                </c:pt>
                <c:pt idx="6">
                  <c:v>#N/A</c:v>
                </c:pt>
                <c:pt idx="7">
                  <c:v>40</c:v>
                </c:pt>
                <c:pt idx="8">
                  <c:v>#N/A</c:v>
                </c:pt>
                <c:pt idx="9">
                  <c:v>#N/A</c:v>
                </c:pt>
                <c:pt idx="10">
                  <c:v>46</c:v>
                </c:pt>
                <c:pt idx="11">
                  <c:v>#N/A</c:v>
                </c:pt>
                <c:pt idx="12">
                  <c:v>#N/A</c:v>
                </c:pt>
                <c:pt idx="13">
                  <c:v>79</c:v>
                </c:pt>
                <c:pt idx="14">
                  <c:v>#N/A</c:v>
                </c:pt>
              </c:numCache>
            </c:numRef>
          </c:val>
          <c:smooth val="0"/>
          <c:extLst>
            <c:ext xmlns:c16="http://schemas.microsoft.com/office/drawing/2014/chart" uri="{C3380CC4-5D6E-409C-BE32-E72D297353CC}">
              <c16:uniqueId val="{00000008-F6EF-4F6F-8569-8EFCB4109E6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4062</c:v>
                </c:pt>
                <c:pt idx="5">
                  <c:v>4116</c:v>
                </c:pt>
                <c:pt idx="8">
                  <c:v>4133</c:v>
                </c:pt>
                <c:pt idx="11">
                  <c:v>3941</c:v>
                </c:pt>
                <c:pt idx="14">
                  <c:v>3752</c:v>
                </c:pt>
              </c:numCache>
            </c:numRef>
          </c:val>
          <c:extLst>
            <c:ext xmlns:c16="http://schemas.microsoft.com/office/drawing/2014/chart" uri="{C3380CC4-5D6E-409C-BE32-E72D297353CC}">
              <c16:uniqueId val="{00000000-ABF5-4FDA-8D29-F5A837EA689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BF5-4FDA-8D29-F5A837EA689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7343</c:v>
                </c:pt>
                <c:pt idx="5">
                  <c:v>7361</c:v>
                </c:pt>
                <c:pt idx="8">
                  <c:v>7377</c:v>
                </c:pt>
                <c:pt idx="11">
                  <c:v>7403</c:v>
                </c:pt>
                <c:pt idx="14">
                  <c:v>7744</c:v>
                </c:pt>
              </c:numCache>
            </c:numRef>
          </c:val>
          <c:extLst>
            <c:ext xmlns:c16="http://schemas.microsoft.com/office/drawing/2014/chart" uri="{C3380CC4-5D6E-409C-BE32-E72D297353CC}">
              <c16:uniqueId val="{00000002-ABF5-4FDA-8D29-F5A837EA689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BF5-4FDA-8D29-F5A837EA689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BF5-4FDA-8D29-F5A837EA689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F5-4FDA-8D29-F5A837EA689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406</c:v>
                </c:pt>
                <c:pt idx="3">
                  <c:v>377</c:v>
                </c:pt>
                <c:pt idx="6">
                  <c:v>384</c:v>
                </c:pt>
                <c:pt idx="9">
                  <c:v>328</c:v>
                </c:pt>
                <c:pt idx="12">
                  <c:v>330</c:v>
                </c:pt>
              </c:numCache>
            </c:numRef>
          </c:val>
          <c:extLst>
            <c:ext xmlns:c16="http://schemas.microsoft.com/office/drawing/2014/chart" uri="{C3380CC4-5D6E-409C-BE32-E72D297353CC}">
              <c16:uniqueId val="{00000006-ABF5-4FDA-8D29-F5A837EA689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BF5-4FDA-8D29-F5A837EA689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396</c:v>
                </c:pt>
                <c:pt idx="3">
                  <c:v>335</c:v>
                </c:pt>
                <c:pt idx="6">
                  <c:v>291</c:v>
                </c:pt>
                <c:pt idx="9">
                  <c:v>268</c:v>
                </c:pt>
                <c:pt idx="12">
                  <c:v>234</c:v>
                </c:pt>
              </c:numCache>
            </c:numRef>
          </c:val>
          <c:extLst>
            <c:ext xmlns:c16="http://schemas.microsoft.com/office/drawing/2014/chart" uri="{C3380CC4-5D6E-409C-BE32-E72D297353CC}">
              <c16:uniqueId val="{00000008-ABF5-4FDA-8D29-F5A837EA689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BF5-4FDA-8D29-F5A837EA689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3793</c:v>
                </c:pt>
                <c:pt idx="3">
                  <c:v>4046</c:v>
                </c:pt>
                <c:pt idx="6">
                  <c:v>3852</c:v>
                </c:pt>
                <c:pt idx="9">
                  <c:v>3802</c:v>
                </c:pt>
                <c:pt idx="12">
                  <c:v>3534</c:v>
                </c:pt>
              </c:numCache>
            </c:numRef>
          </c:val>
          <c:extLst>
            <c:ext xmlns:c16="http://schemas.microsoft.com/office/drawing/2014/chart" uri="{C3380CC4-5D6E-409C-BE32-E72D297353CC}">
              <c16:uniqueId val="{0000000A-ABF5-4FDA-8D29-F5A837EA689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BF5-4FDA-8D29-F5A837EA689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656</c:v>
                </c:pt>
                <c:pt idx="1">
                  <c:v>656</c:v>
                </c:pt>
                <c:pt idx="2">
                  <c:v>957</c:v>
                </c:pt>
              </c:numCache>
            </c:numRef>
          </c:val>
          <c:extLst>
            <c:ext xmlns:c16="http://schemas.microsoft.com/office/drawing/2014/chart" uri="{C3380CC4-5D6E-409C-BE32-E72D297353CC}">
              <c16:uniqueId val="{00000000-18DB-4025-BD70-6F7837AA589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407</c:v>
                </c:pt>
                <c:pt idx="1">
                  <c:v>407</c:v>
                </c:pt>
                <c:pt idx="2">
                  <c:v>407</c:v>
                </c:pt>
              </c:numCache>
            </c:numRef>
          </c:val>
          <c:extLst>
            <c:ext xmlns:c16="http://schemas.microsoft.com/office/drawing/2014/chart" uri="{C3380CC4-5D6E-409C-BE32-E72D297353CC}">
              <c16:uniqueId val="{00000001-18DB-4025-BD70-6F7837AA589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6067</c:v>
                </c:pt>
                <c:pt idx="1">
                  <c:v>6074</c:v>
                </c:pt>
                <c:pt idx="2">
                  <c:v>6093</c:v>
                </c:pt>
              </c:numCache>
            </c:numRef>
          </c:val>
          <c:extLst>
            <c:ext xmlns:c16="http://schemas.microsoft.com/office/drawing/2014/chart" uri="{C3380CC4-5D6E-409C-BE32-E72D297353CC}">
              <c16:uniqueId val="{00000002-18DB-4025-BD70-6F7837AA589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長野県南牧村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3,017
2,775
133.09
5,101,787
4,349,805
694,837
2,621,246
3,533,805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類似団体と比較すると良好な数値を維持している。しかしながら、年々財政力指数は下がりつつあるため、事業の精査を行い、財政規模に適した事業の執行に努める。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5292</xdr:rowOff>
    </xdr:from>
    <xdr:to>
      <xdr:col>23</xdr:col>
      <xdr:colOff>133350</xdr:colOff>
      <xdr:row>42</xdr:row>
      <xdr:rowOff>25400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2061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42</xdr:row>
      <xdr:rowOff>5292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18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156633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1458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116417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125942</xdr:rowOff>
    </xdr:from>
    <xdr:to>
      <xdr:col>19</xdr:col>
      <xdr:colOff>184150</xdr:colOff>
      <xdr:row>42</xdr:row>
      <xdr:rowOff>56092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66269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92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南牧村第一次行財政改革プランの実行により、歳出の効率化と適正化を進めてきた結果として、平成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代の水準を維持していたが、平成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年度以降は</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％台となっている。令和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ついては他団体同様に数値の悪化がみられる。主産業の状況により税収が減り、経常経費は物価高騰等により上昇しているため更なる悪化が今後懸念されるため、経常経費の削減に努め現状水準の維持をするよう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67098</xdr:rowOff>
    </xdr:from>
    <xdr:to>
      <xdr:col>23</xdr:col>
      <xdr:colOff>133350</xdr:colOff>
      <xdr:row>62</xdr:row>
      <xdr:rowOff>8255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525548"/>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89746</xdr:rowOff>
    </xdr:from>
    <xdr:to>
      <xdr:col>19</xdr:col>
      <xdr:colOff>133350</xdr:colOff>
      <xdr:row>61</xdr:row>
      <xdr:rowOff>67098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376746"/>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89746</xdr:rowOff>
    </xdr:from>
    <xdr:to>
      <xdr:col>15</xdr:col>
      <xdr:colOff>82550</xdr:colOff>
      <xdr:row>61</xdr:row>
      <xdr:rowOff>119380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376746"/>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107315</xdr:rowOff>
    </xdr:from>
    <xdr:to>
      <xdr:col>11</xdr:col>
      <xdr:colOff>31750</xdr:colOff>
      <xdr:row>61</xdr:row>
      <xdr:rowOff>119380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56576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78969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128905</xdr:rowOff>
    </xdr:from>
    <xdr:to>
      <xdr:col>23</xdr:col>
      <xdr:colOff>184150</xdr:colOff>
      <xdr:row>62</xdr:row>
      <xdr:rowOff>59055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145432</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16298</xdr:rowOff>
    </xdr:from>
    <xdr:to>
      <xdr:col>19</xdr:col>
      <xdr:colOff>184150</xdr:colOff>
      <xdr:row>61</xdr:row>
      <xdr:rowOff>117898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4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128075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243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38946</xdr:rowOff>
    </xdr:from>
    <xdr:to>
      <xdr:col>15</xdr:col>
      <xdr:colOff>133350</xdr:colOff>
      <xdr:row>60</xdr:row>
      <xdr:rowOff>140546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150723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68580</xdr:rowOff>
    </xdr:from>
    <xdr:to>
      <xdr:col>11</xdr:col>
      <xdr:colOff>82550</xdr:colOff>
      <xdr:row>61</xdr:row>
      <xdr:rowOff>170180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8907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56515</xdr:rowOff>
    </xdr:from>
    <xdr:to>
      <xdr:col>7</xdr:col>
      <xdr:colOff>31750</xdr:colOff>
      <xdr:row>61</xdr:row>
      <xdr:rowOff>158115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168292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[500,259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類似団体と比較すると低い数値になっているが、その内容を分析すると類似団体平均</a:t>
          </a:r>
          <a:r>
            <a:rPr kumimoji="1" lang="en-US" altLang="ja-JP" sz="1300">
              <a:latin typeface="ＭＳ Ｐゴシック" panose="020B0600070205080204" pitchFamily="50" charset="-128"/>
              <a:ea typeface="ＭＳ Ｐゴシック" panose="020B0600070205080204" pitchFamily="50" charset="-128"/>
            </a:rPr>
            <a:t>243,450</a:t>
          </a:r>
          <a:r>
            <a:rPr kumimoji="1" lang="ja-JP" altLang="en-US" sz="1300">
              <a:latin typeface="ＭＳ Ｐゴシック" panose="020B0600070205080204" pitchFamily="50" charset="-128"/>
              <a:ea typeface="ＭＳ Ｐゴシック" panose="020B0600070205080204" pitchFamily="50" charset="-128"/>
            </a:rPr>
            <a:t>円に対し、</a:t>
          </a:r>
          <a:r>
            <a:rPr kumimoji="1" lang="en-US" altLang="ja-JP" sz="1300">
              <a:latin typeface="ＭＳ Ｐゴシック" panose="020B0600070205080204" pitchFamily="50" charset="-128"/>
              <a:ea typeface="ＭＳ Ｐゴシック" panose="020B0600070205080204" pitchFamily="50" charset="-128"/>
            </a:rPr>
            <a:t>194,208</a:t>
          </a:r>
          <a:r>
            <a:rPr kumimoji="1" lang="ja-JP" altLang="en-US" sz="1300">
              <a:latin typeface="ＭＳ Ｐゴシック" panose="020B0600070205080204" pitchFamily="50" charset="-128"/>
              <a:ea typeface="ＭＳ Ｐゴシック" panose="020B0600070205080204" pitchFamily="50" charset="-128"/>
            </a:rPr>
            <a:t>円と</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も下回っているが、物件費は全国平均を上回っている。人件費については今後も適正な定員管理と適正配置により人件費の上昇を抑制し、維持補修費等については大規模修繕で対応となる前にきめ細かな対応に努め現行水準を下回ることのないよう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91576</xdr:rowOff>
    </xdr:from>
    <xdr:to>
      <xdr:col>23</xdr:col>
      <xdr:colOff>133350</xdr:colOff>
      <xdr:row>82</xdr:row>
      <xdr:rowOff>144142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50476"/>
          <a:ext cx="838200" cy="5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96435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55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65354</xdr:rowOff>
    </xdr:from>
    <xdr:to>
      <xdr:col>19</xdr:col>
      <xdr:colOff>133350</xdr:colOff>
      <xdr:row>82</xdr:row>
      <xdr:rowOff>91576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24254"/>
          <a:ext cx="889000" cy="2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28398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47008</xdr:rowOff>
    </xdr:from>
    <xdr:to>
      <xdr:col>15</xdr:col>
      <xdr:colOff>82550</xdr:colOff>
      <xdr:row>82</xdr:row>
      <xdr:rowOff>65354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05908"/>
          <a:ext cx="889000" cy="1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170194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34978</xdr:rowOff>
    </xdr:from>
    <xdr:to>
      <xdr:col>11</xdr:col>
      <xdr:colOff>31750</xdr:colOff>
      <xdr:row>82</xdr:row>
      <xdr:rowOff>47008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93878"/>
          <a:ext cx="889000" cy="1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153379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121908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93342</xdr:rowOff>
    </xdr:from>
    <xdr:to>
      <xdr:col>23</xdr:col>
      <xdr:colOff>184150</xdr:colOff>
      <xdr:row>83</xdr:row>
      <xdr:rowOff>23492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5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109869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97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40776</xdr:rowOff>
    </xdr:from>
    <xdr:to>
      <xdr:col>19</xdr:col>
      <xdr:colOff>184150</xdr:colOff>
      <xdr:row>82</xdr:row>
      <xdr:rowOff>142376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152553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14554</xdr:rowOff>
    </xdr:from>
    <xdr:to>
      <xdr:col>15</xdr:col>
      <xdr:colOff>133350</xdr:colOff>
      <xdr:row>82</xdr:row>
      <xdr:rowOff>116154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7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126331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4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167658</xdr:rowOff>
    </xdr:from>
    <xdr:to>
      <xdr:col>11</xdr:col>
      <xdr:colOff>82550</xdr:colOff>
      <xdr:row>82</xdr:row>
      <xdr:rowOff>97808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5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107985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2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155628</xdr:rowOff>
    </xdr:from>
    <xdr:to>
      <xdr:col>7</xdr:col>
      <xdr:colOff>31750</xdr:colOff>
      <xdr:row>82</xdr:row>
      <xdr:rowOff>85778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4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95955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11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年度までは類似団体を下回っていたが、平成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年度から類似団体よりも上回る状況が続いていいる。令和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年度より類似団体とほとんど同水準となっている。職員数が少ないため影響を受けやすい指数であるが、適正な定員管理により類似団体平均の水準をこれ以上上回ることのないように努める。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26670</xdr:rowOff>
    </xdr:from>
    <xdr:to>
      <xdr:col>81</xdr:col>
      <xdr:colOff>44450</xdr:colOff>
      <xdr:row>87</xdr:row>
      <xdr:rowOff>32702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942820"/>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26670</xdr:rowOff>
    </xdr:from>
    <xdr:to>
      <xdr:col>77</xdr:col>
      <xdr:colOff>44450</xdr:colOff>
      <xdr:row>87</xdr:row>
      <xdr:rowOff>38736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942820"/>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38736</xdr:rowOff>
    </xdr:from>
    <xdr:to>
      <xdr:col>72</xdr:col>
      <xdr:colOff>203200</xdr:colOff>
      <xdr:row>87</xdr:row>
      <xdr:rowOff>165418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954886"/>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93679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117157</xdr:rowOff>
    </xdr:from>
    <xdr:to>
      <xdr:col>68</xdr:col>
      <xdr:colOff>152400</xdr:colOff>
      <xdr:row>87</xdr:row>
      <xdr:rowOff>165418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5033307"/>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8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125429</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87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147320</xdr:rowOff>
    </xdr:from>
    <xdr:to>
      <xdr:col>77</xdr:col>
      <xdr:colOff>95250</xdr:colOff>
      <xdr:row>87</xdr:row>
      <xdr:rowOff>77470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159386</xdr:rowOff>
    </xdr:from>
    <xdr:to>
      <xdr:col>73</xdr:col>
      <xdr:colOff>44450</xdr:colOff>
      <xdr:row>87</xdr:row>
      <xdr:rowOff>89536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90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74313</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99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114618</xdr:rowOff>
    </xdr:from>
    <xdr:to>
      <xdr:col>68</xdr:col>
      <xdr:colOff>203200</xdr:colOff>
      <xdr:row>88</xdr:row>
      <xdr:rowOff>44768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503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29545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11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66357</xdr:rowOff>
    </xdr:from>
    <xdr:to>
      <xdr:col>64</xdr:col>
      <xdr:colOff>152400</xdr:colOff>
      <xdr:row>87</xdr:row>
      <xdr:rowOff>167957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98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152734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06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類似団体よりも約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名程度少ない職員数である。しかしながら職員数に固執するのではなく、職員の能力向上に努め住民の満足度を高めていく努力を引き続き実施していく。</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39401</xdr:rowOff>
    </xdr:from>
    <xdr:to>
      <xdr:col>81</xdr:col>
      <xdr:colOff>44450</xdr:colOff>
      <xdr:row>59</xdr:row>
      <xdr:rowOff>42720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154951"/>
          <a:ext cx="838200" cy="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125668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41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146304</xdr:rowOff>
    </xdr:from>
    <xdr:to>
      <xdr:col>77</xdr:col>
      <xdr:colOff>44450</xdr:colOff>
      <xdr:row>59</xdr:row>
      <xdr:rowOff>39401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090404"/>
          <a:ext cx="889000" cy="6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56754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43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130921</xdr:rowOff>
    </xdr:from>
    <xdr:to>
      <xdr:col>72</xdr:col>
      <xdr:colOff>203200</xdr:colOff>
      <xdr:row>58</xdr:row>
      <xdr:rowOff>146304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075021"/>
          <a:ext cx="889000" cy="1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35037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2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119158</xdr:rowOff>
    </xdr:from>
    <xdr:to>
      <xdr:col>68</xdr:col>
      <xdr:colOff>152400</xdr:colOff>
      <xdr:row>58</xdr:row>
      <xdr:rowOff>130921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063258"/>
          <a:ext cx="889000" cy="1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23274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9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163370</xdr:rowOff>
    </xdr:from>
    <xdr:to>
      <xdr:col>81</xdr:col>
      <xdr:colOff>95250</xdr:colOff>
      <xdr:row>59</xdr:row>
      <xdr:rowOff>93520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10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8447</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995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160051</xdr:rowOff>
    </xdr:from>
    <xdr:to>
      <xdr:col>77</xdr:col>
      <xdr:colOff>95250</xdr:colOff>
      <xdr:row>59</xdr:row>
      <xdr:rowOff>90201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10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100378</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873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95504</xdr:rowOff>
    </xdr:from>
    <xdr:to>
      <xdr:col>73</xdr:col>
      <xdr:colOff>44450</xdr:colOff>
      <xdr:row>59</xdr:row>
      <xdr:rowOff>25654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0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35831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80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80121</xdr:rowOff>
    </xdr:from>
    <xdr:to>
      <xdr:col>68</xdr:col>
      <xdr:colOff>203200</xdr:colOff>
      <xdr:row>59</xdr:row>
      <xdr:rowOff>10271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02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20448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79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68358</xdr:rowOff>
    </xdr:from>
    <xdr:to>
      <xdr:col>64</xdr:col>
      <xdr:colOff>152400</xdr:colOff>
      <xdr:row>58</xdr:row>
      <xdr:rowOff>169958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01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8685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78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類似団体と比較すると良好な数値を維持している。しかしながら単年度数値の推移をみると、</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と年々悪化している。近年地方債を活用した建設事業を行っているため数値の悪化は仕方ないが、今後短期的な大規模投資が集中しないよう、前述の基金の活用と併せ、計画的な財政運営を維持するよう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41063</xdr:rowOff>
    </xdr:from>
    <xdr:to>
      <xdr:col>81</xdr:col>
      <xdr:colOff>44450</xdr:colOff>
      <xdr:row>39</xdr:row>
      <xdr:rowOff>105410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72761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93997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148167</xdr:rowOff>
    </xdr:from>
    <xdr:to>
      <xdr:col>77</xdr:col>
      <xdr:colOff>44450</xdr:colOff>
      <xdr:row>39</xdr:row>
      <xdr:rowOff>41063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66326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107950</xdr:rowOff>
    </xdr:from>
    <xdr:to>
      <xdr:col>72</xdr:col>
      <xdr:colOff>203200</xdr:colOff>
      <xdr:row>38</xdr:row>
      <xdr:rowOff>148167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6230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67733</xdr:rowOff>
    </xdr:from>
    <xdr:to>
      <xdr:col>68</xdr:col>
      <xdr:colOff>152400</xdr:colOff>
      <xdr:row>38</xdr:row>
      <xdr:rowOff>107950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5828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71137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161713</xdr:rowOff>
    </xdr:from>
    <xdr:to>
      <xdr:col>77</xdr:col>
      <xdr:colOff>95250</xdr:colOff>
      <xdr:row>39</xdr:row>
      <xdr:rowOff>91863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102040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44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97367</xdr:rowOff>
    </xdr:from>
    <xdr:to>
      <xdr:col>73</xdr:col>
      <xdr:colOff>44450</xdr:colOff>
      <xdr:row>39</xdr:row>
      <xdr:rowOff>27517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37694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57150</xdr:rowOff>
    </xdr:from>
    <xdr:to>
      <xdr:col>68</xdr:col>
      <xdr:colOff>203200</xdr:colOff>
      <xdr:row>38</xdr:row>
      <xdr:rowOff>158750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168927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16933</xdr:rowOff>
    </xdr:from>
    <xdr:to>
      <xdr:col>64</xdr:col>
      <xdr:colOff>152400</xdr:colOff>
      <xdr:row>38</xdr:row>
      <xdr:rowOff>118533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128710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将来負担比率については「数値なし」となっているが、これは将来負担額を充当可能額が上回る結果によるものである。実数値を示した場合は「△</a:t>
          </a:r>
          <a:r>
            <a:rPr kumimoji="1" lang="en-US" altLang="ja-JP" sz="1300">
              <a:latin typeface="ＭＳ Ｐゴシック" panose="020B0600070205080204" pitchFamily="50" charset="-128"/>
              <a:ea typeface="ＭＳ Ｐゴシック" panose="020B0600070205080204" pitchFamily="50" charset="-128"/>
            </a:rPr>
            <a:t>347.1</a:t>
          </a:r>
          <a:r>
            <a:rPr kumimoji="1" lang="ja-JP" altLang="en-US" sz="1300">
              <a:latin typeface="ＭＳ Ｐゴシック" panose="020B0600070205080204" pitchFamily="50" charset="-128"/>
              <a:ea typeface="ＭＳ Ｐゴシック" panose="020B0600070205080204" pitchFamily="50" charset="-128"/>
            </a:rPr>
            <a:t>」となる。今後も充当可能財源等の</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割を占める充当可能基金</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億円の活用を図りつつ、将来負担比率を整数に転じさせることのないよう、中長期的な視点に基づいた財政運用を行っていく。</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長野県南牧村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3,017
2,775
133.09
5,101,787
4,349,805
694,837
2,621,246
3,533,805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類似団体順位が</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位と大きく抑えられている。この要因としては人口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人当たりの職員数が類似団体に比べ、</a:t>
          </a:r>
          <a:r>
            <a:rPr kumimoji="1" lang="en-US" altLang="ja-JP" sz="1300">
              <a:latin typeface="ＭＳ Ｐゴシック" panose="020B0600070205080204" pitchFamily="50" charset="-128"/>
              <a:ea typeface="ＭＳ Ｐゴシック" panose="020B0600070205080204" pitchFamily="50" charset="-128"/>
            </a:rPr>
            <a:t>22.1</a:t>
          </a:r>
          <a:r>
            <a:rPr kumimoji="1" lang="ja-JP" altLang="en-US" sz="1300">
              <a:latin typeface="ＭＳ Ｐゴシック" panose="020B0600070205080204" pitchFamily="50" charset="-128"/>
              <a:ea typeface="ＭＳ Ｐゴシック" panose="020B0600070205080204" pitchFamily="50" charset="-128"/>
            </a:rPr>
            <a:t>％少ないことが挙げられる。人口一人当たりで比較すると、</a:t>
          </a:r>
          <a:r>
            <a:rPr kumimoji="1" lang="en-US" altLang="ja-JP" sz="1300">
              <a:latin typeface="ＭＳ Ｐゴシック" panose="020B0600070205080204" pitchFamily="50" charset="-128"/>
              <a:ea typeface="ＭＳ Ｐゴシック" panose="020B0600070205080204" pitchFamily="50" charset="-128"/>
            </a:rPr>
            <a:t>20.2</a:t>
          </a:r>
          <a:r>
            <a:rPr kumimoji="1" lang="ja-JP" altLang="en-US" sz="1300">
              <a:latin typeface="ＭＳ Ｐゴシック" panose="020B0600070205080204" pitchFamily="50" charset="-128"/>
              <a:ea typeface="ＭＳ Ｐゴシック" panose="020B0600070205080204" pitchFamily="50" charset="-128"/>
            </a:rPr>
            <a:t>％下回っている。今後も現行水準を維持するように努める。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xdr:rowOff>
    </xdr:from>
    <xdr:to>
      <xdr:col>24</xdr:col>
      <xdr:colOff>25400</xdr:colOff>
      <xdr:row>36</xdr:row>
      <xdr:rowOff>44704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803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36</xdr:row>
      <xdr:rowOff>8128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163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115570</xdr:rowOff>
    </xdr:from>
    <xdr:to>
      <xdr:col>15</xdr:col>
      <xdr:colOff>98425</xdr:colOff>
      <xdr:row>36</xdr:row>
      <xdr:rowOff>3556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163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168148</xdr:rowOff>
    </xdr:from>
    <xdr:to>
      <xdr:col>11</xdr:col>
      <xdr:colOff>9525</xdr:colOff>
      <xdr:row>36</xdr:row>
      <xdr:rowOff>3556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997448"/>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165354</xdr:rowOff>
    </xdr:from>
    <xdr:to>
      <xdr:col>24</xdr:col>
      <xdr:colOff>76200</xdr:colOff>
      <xdr:row>36</xdr:row>
      <xdr:rowOff>95504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10431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128778</xdr:rowOff>
    </xdr:from>
    <xdr:to>
      <xdr:col>20</xdr:col>
      <xdr:colOff>38100</xdr:colOff>
      <xdr:row>36</xdr:row>
      <xdr:rowOff>58928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69105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64770</xdr:rowOff>
    </xdr:from>
    <xdr:to>
      <xdr:col>15</xdr:col>
      <xdr:colOff>149225</xdr:colOff>
      <xdr:row>35</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124206</xdr:rowOff>
    </xdr:from>
    <xdr:to>
      <xdr:col>11</xdr:col>
      <xdr:colOff>60325</xdr:colOff>
      <xdr:row>36</xdr:row>
      <xdr:rowOff>54356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64533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117348</xdr:rowOff>
    </xdr:from>
    <xdr:to>
      <xdr:col>6</xdr:col>
      <xdr:colOff>171450</xdr:colOff>
      <xdr:row>35</xdr:row>
      <xdr:rowOff>47498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57675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までは類似団体と比較して高い数値となっていた。これは中学生の海外研修事業の影響が大きい。しかしながら令和２年度以降海外研修事業が中止となったことから類似団体平均値となった。しかし、令和５年度から再開され、その他業務システムや委託料等も価格上昇が予想されるため数値の悪化が懸念される。今後注視し、抑制できる部分については抑制す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46990</xdr:rowOff>
    </xdr:from>
    <xdr:to>
      <xdr:col>82</xdr:col>
      <xdr:colOff>107950</xdr:colOff>
      <xdr:row>17</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616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xdr:rowOff>
    </xdr:from>
    <xdr:to>
      <xdr:col>78</xdr:col>
      <xdr:colOff>69850</xdr:colOff>
      <xdr:row>17</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15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xdr:rowOff>
    </xdr:from>
    <xdr:to>
      <xdr:col>73</xdr:col>
      <xdr:colOff>180975</xdr:colOff>
      <xdr:row>17</xdr:row>
      <xdr:rowOff>37846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9159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55135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37846</xdr:rowOff>
    </xdr:from>
    <xdr:to>
      <xdr:col>69</xdr:col>
      <xdr:colOff>92075</xdr:colOff>
      <xdr:row>18</xdr:row>
      <xdr:rowOff>99568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952496"/>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35577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167640</xdr:rowOff>
    </xdr:from>
    <xdr:to>
      <xdr:col>78</xdr:col>
      <xdr:colOff>120650</xdr:colOff>
      <xdr:row>17</xdr:row>
      <xdr:rowOff>97790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107967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7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121920</xdr:rowOff>
    </xdr:from>
    <xdr:to>
      <xdr:col>74</xdr:col>
      <xdr:colOff>31750</xdr:colOff>
      <xdr:row>17</xdr:row>
      <xdr:rowOff>52070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62247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158496</xdr:rowOff>
    </xdr:from>
    <xdr:to>
      <xdr:col>69</xdr:col>
      <xdr:colOff>142875</xdr:colOff>
      <xdr:row>17</xdr:row>
      <xdr:rowOff>88646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73423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48768</xdr:rowOff>
    </xdr:from>
    <xdr:to>
      <xdr:col>65</xdr:col>
      <xdr:colOff>53975</xdr:colOff>
      <xdr:row>18</xdr:row>
      <xdr:rowOff>150368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135145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22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類似団体平均と比較すると低い水準で抑えられている。これは、福祉事務所を単独で所有していないためであり、生活保護費を所管していないことも要因として挙げられる。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38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86377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385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146050</xdr:rowOff>
    </xdr:from>
    <xdr:to>
      <xdr:col>15</xdr:col>
      <xdr:colOff>98425</xdr:colOff>
      <xdr:row>54</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404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55</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423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95250</xdr:rowOff>
    </xdr:from>
    <xdr:to>
      <xdr:col>15</xdr:col>
      <xdr:colOff>149225</xdr:colOff>
      <xdr:row>55</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133350</xdr:rowOff>
    </xdr:from>
    <xdr:to>
      <xdr:col>6</xdr:col>
      <xdr:colOff>171450</xdr:colOff>
      <xdr:row>55</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73677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低い水準として抑えられている。操出金の取扱変更により数値が改善された部分はあるものの引き続き他会計操出金については保険料（税）の適正化を図り現状水準維持していくよう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56</xdr:row>
      <xdr:rowOff>161290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5671800" y="963676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13987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161290</xdr:rowOff>
    </xdr:from>
    <xdr:to>
      <xdr:col>78</xdr:col>
      <xdr:colOff>69850</xdr:colOff>
      <xdr:row>57</xdr:row>
      <xdr:rowOff>6985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4782800" y="976249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139717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912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xdr:rowOff>
    </xdr:from>
    <xdr:to>
      <xdr:col>73</xdr:col>
      <xdr:colOff>180975</xdr:colOff>
      <xdr:row>57</xdr:row>
      <xdr:rowOff>29845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977963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122572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89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29845</xdr:rowOff>
    </xdr:from>
    <xdr:to>
      <xdr:col>69</xdr:col>
      <xdr:colOff>92075</xdr:colOff>
      <xdr:row>57</xdr:row>
      <xdr:rowOff>46990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004800" y="980249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8272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1287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110490</xdr:rowOff>
    </xdr:from>
    <xdr:to>
      <xdr:col>78</xdr:col>
      <xdr:colOff>120650</xdr:colOff>
      <xdr:row>57</xdr:row>
      <xdr:rowOff>40640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71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50817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80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127635</xdr:rowOff>
    </xdr:from>
    <xdr:to>
      <xdr:col>74</xdr:col>
      <xdr:colOff>31750</xdr:colOff>
      <xdr:row>57</xdr:row>
      <xdr:rowOff>57785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7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67962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49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150495</xdr:rowOff>
    </xdr:from>
    <xdr:to>
      <xdr:col>69</xdr:col>
      <xdr:colOff>142875</xdr:colOff>
      <xdr:row>57</xdr:row>
      <xdr:rowOff>80645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7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90822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2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低い水準に抑えられている。これは各種団体への補助支出を見直したためである。しかしながら近年数値の上昇が見られる。令和５年度においては法適用化した公営企業に対する操出が補助費として取り扱うこととなったことにより大幅な上昇となった。また、今後政策等により新たな補助の創設も予定されていることから注視し、抑制すべき補助は抑制し、数値の適正化を行う。</a:t>
          </a: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xdr:rowOff>
    </xdr:from>
    <xdr:to>
      <xdr:col>82</xdr:col>
      <xdr:colOff>107950</xdr:colOff>
      <xdr:row>36</xdr:row>
      <xdr:rowOff>122428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6175756"/>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152146</xdr:rowOff>
    </xdr:from>
    <xdr:to>
      <xdr:col>78</xdr:col>
      <xdr:colOff>69850</xdr:colOff>
      <xdr:row>36</xdr:row>
      <xdr:rowOff>3556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1528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152146</xdr:rowOff>
    </xdr:from>
    <xdr:to>
      <xdr:col>73</xdr:col>
      <xdr:colOff>180975</xdr:colOff>
      <xdr:row>36</xdr:row>
      <xdr:rowOff>40132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61528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xdr:rowOff>
    </xdr:from>
    <xdr:to>
      <xdr:col>69</xdr:col>
      <xdr:colOff>92075</xdr:colOff>
      <xdr:row>36</xdr:row>
      <xdr:rowOff>40132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004800" y="61803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88155</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124206</xdr:rowOff>
    </xdr:from>
    <xdr:to>
      <xdr:col>78</xdr:col>
      <xdr:colOff>120650</xdr:colOff>
      <xdr:row>36</xdr:row>
      <xdr:rowOff>54356</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101346</xdr:rowOff>
    </xdr:from>
    <xdr:to>
      <xdr:col>74</xdr:col>
      <xdr:colOff>31750</xdr:colOff>
      <xdr:row>36</xdr:row>
      <xdr:rowOff>31496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41673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160782</xdr:rowOff>
    </xdr:from>
    <xdr:to>
      <xdr:col>69</xdr:col>
      <xdr:colOff>142875</xdr:colOff>
      <xdr:row>36</xdr:row>
      <xdr:rowOff>90932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69105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全国平均を上回る結果となっている。これは多額な費用を要する大型事業が続いているためである。主な借り入れが辺地対策事業となるため、実公債比率の構成要素中、公債費充当一般財源に対して基準財政需要額算入額が、</a:t>
          </a:r>
          <a:r>
            <a:rPr kumimoji="1" lang="en-US" altLang="ja-JP" sz="1300">
              <a:latin typeface="ＭＳ Ｐゴシック" panose="020B0600070205080204" pitchFamily="50" charset="-128"/>
              <a:ea typeface="ＭＳ Ｐゴシック" panose="020B0600070205080204" pitchFamily="50" charset="-128"/>
            </a:rPr>
            <a:t>86.6</a:t>
          </a:r>
          <a:r>
            <a:rPr kumimoji="1" lang="ja-JP" altLang="en-US" sz="1300">
              <a:latin typeface="ＭＳ Ｐゴシック" panose="020B0600070205080204" pitchFamily="50" charset="-128"/>
              <a:ea typeface="ＭＳ Ｐゴシック" panose="020B0600070205080204" pitchFamily="50" charset="-128"/>
            </a:rPr>
            <a:t>％となっていることから、交付税措置率の高い地方債の発行が考えられる。懸案指標とまでは言えないが、繰上償還の実施を積極的におこない、後年への負担軽減を図る。</a:t>
          </a: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27939</xdr:rowOff>
    </xdr:from>
    <xdr:to>
      <xdr:col>24</xdr:col>
      <xdr:colOff>25400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322958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153670</xdr:rowOff>
    </xdr:from>
    <xdr:to>
      <xdr:col>19</xdr:col>
      <xdr:colOff>187325</xdr:colOff>
      <xdr:row>77</xdr:row>
      <xdr:rowOff>27939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1838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153670</xdr:rowOff>
    </xdr:from>
    <xdr:to>
      <xdr:col>15</xdr:col>
      <xdr:colOff>98425</xdr:colOff>
      <xdr:row>77</xdr:row>
      <xdr:rowOff>24130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1838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20337</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77</xdr:row>
      <xdr:rowOff>24130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1320800" y="131800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162577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148589</xdr:rowOff>
    </xdr:from>
    <xdr:to>
      <xdr:col>20</xdr:col>
      <xdr:colOff>38100</xdr:colOff>
      <xdr:row>77</xdr:row>
      <xdr:rowOff>78739</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63516</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102870</xdr:rowOff>
    </xdr:from>
    <xdr:to>
      <xdr:col>15</xdr:col>
      <xdr:colOff>149225</xdr:colOff>
      <xdr:row>77</xdr:row>
      <xdr:rowOff>33020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17797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低い水準に抑えられているのは、人件費の比率が低く抑えられていることが主な要因である。今後は比率の高い物件費や補助費の数値悪化が予想されることから、抑制できる部分は抑制するなど数値の適正化に努める。</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27939</xdr:rowOff>
    </xdr:from>
    <xdr:to>
      <xdr:col>82</xdr:col>
      <xdr:colOff>107950</xdr:colOff>
      <xdr:row>76</xdr:row>
      <xdr:rowOff>92711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058139"/>
          <a:ext cx="8382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104140</xdr:rowOff>
    </xdr:from>
    <xdr:to>
      <xdr:col>78</xdr:col>
      <xdr:colOff>69850</xdr:colOff>
      <xdr:row>76</xdr:row>
      <xdr:rowOff>27939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2962890"/>
          <a:ext cx="889000" cy="9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104140</xdr:rowOff>
    </xdr:from>
    <xdr:to>
      <xdr:col>73</xdr:col>
      <xdr:colOff>180975</xdr:colOff>
      <xdr:row>76</xdr:row>
      <xdr:rowOff>81280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296289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21607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81280</xdr:rowOff>
    </xdr:from>
    <xdr:to>
      <xdr:col>69</xdr:col>
      <xdr:colOff>92075</xdr:colOff>
      <xdr:row>76</xdr:row>
      <xdr:rowOff>115570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1114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2557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41911</xdr:rowOff>
    </xdr:from>
    <xdr:to>
      <xdr:col>82</xdr:col>
      <xdr:colOff>158750</xdr:colOff>
      <xdr:row>76</xdr:row>
      <xdr:rowOff>143511</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58437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148589</xdr:rowOff>
    </xdr:from>
    <xdr:to>
      <xdr:col>78</xdr:col>
      <xdr:colOff>120650</xdr:colOff>
      <xdr:row>76</xdr:row>
      <xdr:rowOff>78739</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88917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53340</xdr:rowOff>
    </xdr:from>
    <xdr:to>
      <xdr:col>74</xdr:col>
      <xdr:colOff>31750</xdr:colOff>
      <xdr:row>75</xdr:row>
      <xdr:rowOff>154939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165117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30480</xdr:rowOff>
    </xdr:from>
    <xdr:to>
      <xdr:col>69</xdr:col>
      <xdr:colOff>142875</xdr:colOff>
      <xdr:row>76</xdr:row>
      <xdr:rowOff>132080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64770</xdr:rowOff>
    </xdr:from>
    <xdr:to>
      <xdr:col>65</xdr:col>
      <xdr:colOff>53975</xdr:colOff>
      <xdr:row>76</xdr:row>
      <xdr:rowOff>166370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5097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長野県南牧村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15647</xdr:rowOff>
    </xdr:from>
    <xdr:to>
      <xdr:col>29</xdr:col>
      <xdr:colOff>127000</xdr:colOff>
      <xdr:row>18</xdr:row>
      <xdr:rowOff>32495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49372"/>
          <a:ext cx="647700" cy="16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05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32495</xdr:rowOff>
    </xdr:from>
    <xdr:to>
      <xdr:col>26</xdr:col>
      <xdr:colOff>50800</xdr:colOff>
      <xdr:row>18</xdr:row>
      <xdr:rowOff>38859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66220"/>
          <a:ext cx="698500" cy="6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129552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48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38859</xdr:rowOff>
    </xdr:from>
    <xdr:to>
      <xdr:col>22</xdr:col>
      <xdr:colOff>114300</xdr:colOff>
      <xdr:row>18</xdr:row>
      <xdr:rowOff>75234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72584"/>
          <a:ext cx="698500" cy="36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148553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71027</xdr:rowOff>
    </xdr:from>
    <xdr:to>
      <xdr:col>18</xdr:col>
      <xdr:colOff>177800</xdr:colOff>
      <xdr:row>18</xdr:row>
      <xdr:rowOff>75234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204752"/>
          <a:ext cx="698500" cy="4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162726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78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2051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136297</xdr:rowOff>
    </xdr:from>
    <xdr:to>
      <xdr:col>29</xdr:col>
      <xdr:colOff>177800</xdr:colOff>
      <xdr:row>18</xdr:row>
      <xdr:rowOff>66447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98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44874</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153145</xdr:rowOff>
    </xdr:from>
    <xdr:to>
      <xdr:col>26</xdr:col>
      <xdr:colOff>101600</xdr:colOff>
      <xdr:row>18</xdr:row>
      <xdr:rowOff>83295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15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68072</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01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159509</xdr:rowOff>
    </xdr:from>
    <xdr:to>
      <xdr:col>22</xdr:col>
      <xdr:colOff>165100</xdr:colOff>
      <xdr:row>18</xdr:row>
      <xdr:rowOff>89659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21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74437</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0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24434</xdr:rowOff>
    </xdr:from>
    <xdr:to>
      <xdr:col>19</xdr:col>
      <xdr:colOff>38100</xdr:colOff>
      <xdr:row>18</xdr:row>
      <xdr:rowOff>126033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5815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110810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44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20227</xdr:rowOff>
    </xdr:from>
    <xdr:to>
      <xdr:col>15</xdr:col>
      <xdr:colOff>101600</xdr:colOff>
      <xdr:row>18</xdr:row>
      <xdr:rowOff>121827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53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106604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4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293590</xdr:rowOff>
    </xdr:from>
    <xdr:to>
      <xdr:col>29</xdr:col>
      <xdr:colOff>127000</xdr:colOff>
      <xdr:row>35</xdr:row>
      <xdr:rowOff>342652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903940"/>
          <a:ext cx="647700" cy="49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277272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44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342652</xdr:rowOff>
    </xdr:from>
    <xdr:to>
      <xdr:col>26</xdr:col>
      <xdr:colOff>50800</xdr:colOff>
      <xdr:row>36</xdr:row>
      <xdr:rowOff>10130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953002"/>
          <a:ext cx="698500" cy="10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216347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8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10130</xdr:rowOff>
    </xdr:from>
    <xdr:to>
      <xdr:col>22</xdr:col>
      <xdr:colOff>114300</xdr:colOff>
      <xdr:row>36</xdr:row>
      <xdr:rowOff>30352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963380"/>
          <a:ext cx="698500" cy="20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235407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0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30352</xdr:rowOff>
    </xdr:from>
    <xdr:to>
      <xdr:col>18</xdr:col>
      <xdr:colOff>177800</xdr:colOff>
      <xdr:row>36</xdr:row>
      <xdr:rowOff>70399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983602"/>
          <a:ext cx="698500" cy="40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257540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2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268810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3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242790</xdr:rowOff>
    </xdr:from>
    <xdr:to>
      <xdr:col>29</xdr:col>
      <xdr:colOff>177800</xdr:colOff>
      <xdr:row>36</xdr:row>
      <xdr:rowOff>1490</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53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214867</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8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291852</xdr:rowOff>
    </xdr:from>
    <xdr:to>
      <xdr:col>26</xdr:col>
      <xdr:colOff>101600</xdr:colOff>
      <xdr:row>36</xdr:row>
      <xdr:rowOff>50552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902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35329</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88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302230</xdr:rowOff>
    </xdr:from>
    <xdr:to>
      <xdr:col>22</xdr:col>
      <xdr:colOff>165100</xdr:colOff>
      <xdr:row>36</xdr:row>
      <xdr:rowOff>60930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912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45707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9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322452</xdr:rowOff>
    </xdr:from>
    <xdr:to>
      <xdr:col>19</xdr:col>
      <xdr:colOff>38100</xdr:colOff>
      <xdr:row>36</xdr:row>
      <xdr:rowOff>81152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932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65929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019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19599</xdr:rowOff>
    </xdr:from>
    <xdr:to>
      <xdr:col>15</xdr:col>
      <xdr:colOff>101600</xdr:colOff>
      <xdr:row>36</xdr:row>
      <xdr:rowOff>121199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972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105976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05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3,017
2,775
133.09
5,101,787
4,349,805
694,837
2,621,246
3,533,805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17384</xdr:rowOff>
    </xdr:from>
    <xdr:to>
      <xdr:col>24</xdr:col>
      <xdr:colOff>63500</xdr:colOff>
      <xdr:row>37</xdr:row>
      <xdr:rowOff>34958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61034"/>
          <a:ext cx="838200" cy="1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67105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67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34958</xdr:rowOff>
    </xdr:from>
    <xdr:to>
      <xdr:col>19</xdr:col>
      <xdr:colOff>177800</xdr:colOff>
      <xdr:row>37</xdr:row>
      <xdr:rowOff>40686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78608"/>
          <a:ext cx="889000" cy="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169302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599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40686</xdr:rowOff>
    </xdr:from>
    <xdr:to>
      <xdr:col>15</xdr:col>
      <xdr:colOff>50800</xdr:colOff>
      <xdr:row>37</xdr:row>
      <xdr:rowOff>74947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84336"/>
          <a:ext cx="889000" cy="3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13883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74947</xdr:rowOff>
    </xdr:from>
    <xdr:to>
      <xdr:col>10</xdr:col>
      <xdr:colOff>114300</xdr:colOff>
      <xdr:row>37</xdr:row>
      <xdr:rowOff>127289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18597"/>
          <a:ext cx="889000" cy="5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27770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77399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138034</xdr:rowOff>
    </xdr:from>
    <xdr:to>
      <xdr:col>24</xdr:col>
      <xdr:colOff>114300</xdr:colOff>
      <xdr:row>37</xdr:row>
      <xdr:rowOff>68184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1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116461</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88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155608</xdr:rowOff>
    </xdr:from>
    <xdr:to>
      <xdr:col>20</xdr:col>
      <xdr:colOff>38100</xdr:colOff>
      <xdr:row>37</xdr:row>
      <xdr:rowOff>85758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2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76885</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2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161336</xdr:rowOff>
    </xdr:from>
    <xdr:to>
      <xdr:col>15</xdr:col>
      <xdr:colOff>101600</xdr:colOff>
      <xdr:row>37</xdr:row>
      <xdr:rowOff>91486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3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82613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26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24147</xdr:rowOff>
    </xdr:from>
    <xdr:to>
      <xdr:col>10</xdr:col>
      <xdr:colOff>165100</xdr:colOff>
      <xdr:row>37</xdr:row>
      <xdr:rowOff>125747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6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116874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60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76489</xdr:rowOff>
    </xdr:from>
    <xdr:to>
      <xdr:col>6</xdr:col>
      <xdr:colOff>38100</xdr:colOff>
      <xdr:row>38</xdr:row>
      <xdr:rowOff>6638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201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169216</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12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25440</xdr:rowOff>
    </xdr:from>
    <xdr:to>
      <xdr:col>24</xdr:col>
      <xdr:colOff>63500</xdr:colOff>
      <xdr:row>57</xdr:row>
      <xdr:rowOff>92421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798090"/>
          <a:ext cx="838200" cy="6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52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92421</xdr:rowOff>
    </xdr:from>
    <xdr:to>
      <xdr:col>19</xdr:col>
      <xdr:colOff>177800</xdr:colOff>
      <xdr:row>57</xdr:row>
      <xdr:rowOff>128694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65071"/>
          <a:ext cx="889000" cy="3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123649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5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127694</xdr:rowOff>
    </xdr:from>
    <xdr:to>
      <xdr:col>15</xdr:col>
      <xdr:colOff>50800</xdr:colOff>
      <xdr:row>57</xdr:row>
      <xdr:rowOff>128694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900344"/>
          <a:ext cx="889000" cy="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157395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58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111654</xdr:rowOff>
    </xdr:from>
    <xdr:to>
      <xdr:col>10</xdr:col>
      <xdr:colOff>114300</xdr:colOff>
      <xdr:row>57</xdr:row>
      <xdr:rowOff>127694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884304"/>
          <a:ext cx="889000" cy="1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170442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0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4485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0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146090</xdr:rowOff>
    </xdr:from>
    <xdr:to>
      <xdr:col>24</xdr:col>
      <xdr:colOff>114300</xdr:colOff>
      <xdr:row>57</xdr:row>
      <xdr:rowOff>76240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4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168967</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9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41621</xdr:rowOff>
    </xdr:from>
    <xdr:to>
      <xdr:col>20</xdr:col>
      <xdr:colOff>38100</xdr:colOff>
      <xdr:row>57</xdr:row>
      <xdr:rowOff>143221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1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134348</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0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77894</xdr:rowOff>
    </xdr:from>
    <xdr:to>
      <xdr:col>15</xdr:col>
      <xdr:colOff>101600</xdr:colOff>
      <xdr:row>58</xdr:row>
      <xdr:rowOff>8044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5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170621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43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76894</xdr:rowOff>
    </xdr:from>
    <xdr:to>
      <xdr:col>10</xdr:col>
      <xdr:colOff>165100</xdr:colOff>
      <xdr:row>58</xdr:row>
      <xdr:rowOff>7044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4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169621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94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60854</xdr:rowOff>
    </xdr:from>
    <xdr:to>
      <xdr:col>6</xdr:col>
      <xdr:colOff>38100</xdr:colOff>
      <xdr:row>57</xdr:row>
      <xdr:rowOff>162454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3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153581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92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20969</xdr:rowOff>
    </xdr:from>
    <xdr:to>
      <xdr:col>24</xdr:col>
      <xdr:colOff>63500</xdr:colOff>
      <xdr:row>78</xdr:row>
      <xdr:rowOff>44945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94069"/>
          <a:ext cx="838200" cy="2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99359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29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44945</xdr:rowOff>
    </xdr:from>
    <xdr:to>
      <xdr:col>19</xdr:col>
      <xdr:colOff>177800</xdr:colOff>
      <xdr:row>78</xdr:row>
      <xdr:rowOff>47121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18045"/>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28340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47121</xdr:rowOff>
    </xdr:from>
    <xdr:to>
      <xdr:col>15</xdr:col>
      <xdr:colOff>50800</xdr:colOff>
      <xdr:row>78</xdr:row>
      <xdr:rowOff>75614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20221"/>
          <a:ext cx="889000" cy="2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39426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0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75614</xdr:rowOff>
    </xdr:from>
    <xdr:to>
      <xdr:col>10</xdr:col>
      <xdr:colOff>114300</xdr:colOff>
      <xdr:row>78</xdr:row>
      <xdr:rowOff>81877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48714"/>
          <a:ext cx="889000" cy="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93212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141619</xdr:rowOff>
    </xdr:from>
    <xdr:to>
      <xdr:col>24</xdr:col>
      <xdr:colOff>114300</xdr:colOff>
      <xdr:row>78</xdr:row>
      <xdr:rowOff>71769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4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56546</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165595</xdr:rowOff>
    </xdr:from>
    <xdr:to>
      <xdr:col>20</xdr:col>
      <xdr:colOff>38100</xdr:colOff>
      <xdr:row>78</xdr:row>
      <xdr:rowOff>95745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6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86872</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45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167771</xdr:rowOff>
    </xdr:from>
    <xdr:to>
      <xdr:col>15</xdr:col>
      <xdr:colOff>101600</xdr:colOff>
      <xdr:row>78</xdr:row>
      <xdr:rowOff>97921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6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89048</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46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24814</xdr:rowOff>
    </xdr:from>
    <xdr:to>
      <xdr:col>10</xdr:col>
      <xdr:colOff>165100</xdr:colOff>
      <xdr:row>78</xdr:row>
      <xdr:rowOff>126414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9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117541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49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31077</xdr:rowOff>
    </xdr:from>
    <xdr:to>
      <xdr:col>6</xdr:col>
      <xdr:colOff>38100</xdr:colOff>
      <xdr:row>78</xdr:row>
      <xdr:rowOff>132677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0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123804</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49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116002</xdr:rowOff>
    </xdr:from>
    <xdr:to>
      <xdr:col>24</xdr:col>
      <xdr:colOff>63500</xdr:colOff>
      <xdr:row>96</xdr:row>
      <xdr:rowOff>123972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575202"/>
          <a:ext cx="838200" cy="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126829</xdr:rowOff>
    </xdr:from>
    <xdr:to>
      <xdr:col>19</xdr:col>
      <xdr:colOff>177800</xdr:colOff>
      <xdr:row>96</xdr:row>
      <xdr:rowOff>123972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414579"/>
          <a:ext cx="889000" cy="16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143560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126829</xdr:rowOff>
    </xdr:from>
    <xdr:to>
      <xdr:col>15</xdr:col>
      <xdr:colOff>50800</xdr:colOff>
      <xdr:row>97</xdr:row>
      <xdr:rowOff>35748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414579"/>
          <a:ext cx="889000" cy="25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80460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35748</xdr:rowOff>
    </xdr:from>
    <xdr:to>
      <xdr:col>10</xdr:col>
      <xdr:colOff>114300</xdr:colOff>
      <xdr:row>97</xdr:row>
      <xdr:rowOff>45250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666398"/>
          <a:ext cx="889000" cy="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80382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107320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65202</xdr:rowOff>
    </xdr:from>
    <xdr:to>
      <xdr:col>24</xdr:col>
      <xdr:colOff>114300</xdr:colOff>
      <xdr:row>96</xdr:row>
      <xdr:rowOff>166802</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52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43629</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50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73172</xdr:rowOff>
    </xdr:from>
    <xdr:to>
      <xdr:col>20</xdr:col>
      <xdr:colOff>38100</xdr:colOff>
      <xdr:row>97</xdr:row>
      <xdr:rowOff>3322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53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165899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62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76029</xdr:rowOff>
    </xdr:from>
    <xdr:to>
      <xdr:col>15</xdr:col>
      <xdr:colOff>101600</xdr:colOff>
      <xdr:row>96</xdr:row>
      <xdr:rowOff>6179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36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168756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45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156398</xdr:rowOff>
    </xdr:from>
    <xdr:to>
      <xdr:col>10</xdr:col>
      <xdr:colOff>165100</xdr:colOff>
      <xdr:row>97</xdr:row>
      <xdr:rowOff>86548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61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77675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70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165900</xdr:rowOff>
    </xdr:from>
    <xdr:to>
      <xdr:col>6</xdr:col>
      <xdr:colOff>38100</xdr:colOff>
      <xdr:row>97</xdr:row>
      <xdr:rowOff>96050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6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87177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71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106357</xdr:rowOff>
    </xdr:from>
    <xdr:to>
      <xdr:col>55</xdr:col>
      <xdr:colOff>0</xdr:colOff>
      <xdr:row>37</xdr:row>
      <xdr:rowOff>18363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278557"/>
          <a:ext cx="838200" cy="8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01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18363</xdr:rowOff>
    </xdr:from>
    <xdr:to>
      <xdr:col>50</xdr:col>
      <xdr:colOff>114300</xdr:colOff>
      <xdr:row>37</xdr:row>
      <xdr:rowOff>86823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362013"/>
          <a:ext cx="889000" cy="6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132884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96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36721</xdr:rowOff>
    </xdr:from>
    <xdr:to>
      <xdr:col>45</xdr:col>
      <xdr:colOff>177800</xdr:colOff>
      <xdr:row>37</xdr:row>
      <xdr:rowOff>86823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208921"/>
          <a:ext cx="889000" cy="22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1936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36721</xdr:rowOff>
    </xdr:from>
    <xdr:to>
      <xdr:col>41</xdr:col>
      <xdr:colOff>50800</xdr:colOff>
      <xdr:row>38</xdr:row>
      <xdr:rowOff>24531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208921"/>
          <a:ext cx="889000" cy="33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155331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75959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55557</xdr:rowOff>
    </xdr:from>
    <xdr:to>
      <xdr:col>55</xdr:col>
      <xdr:colOff>50800</xdr:colOff>
      <xdr:row>36</xdr:row>
      <xdr:rowOff>157157</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2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33984</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20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139013</xdr:rowOff>
    </xdr:from>
    <xdr:to>
      <xdr:col>50</xdr:col>
      <xdr:colOff>165100</xdr:colOff>
      <xdr:row>37</xdr:row>
      <xdr:rowOff>69163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31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60290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403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36023</xdr:rowOff>
    </xdr:from>
    <xdr:to>
      <xdr:col>46</xdr:col>
      <xdr:colOff>38100</xdr:colOff>
      <xdr:row>37</xdr:row>
      <xdr:rowOff>137623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37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128750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47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157371</xdr:rowOff>
    </xdr:from>
    <xdr:to>
      <xdr:col>41</xdr:col>
      <xdr:colOff>101600</xdr:colOff>
      <xdr:row>36</xdr:row>
      <xdr:rowOff>87521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15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78648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250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145181</xdr:rowOff>
    </xdr:from>
    <xdr:to>
      <xdr:col>36</xdr:col>
      <xdr:colOff>165100</xdr:colOff>
      <xdr:row>38</xdr:row>
      <xdr:rowOff>75332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888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66458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58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160293</xdr:rowOff>
    </xdr:from>
    <xdr:to>
      <xdr:col>55</xdr:col>
      <xdr:colOff>0</xdr:colOff>
      <xdr:row>58</xdr:row>
      <xdr:rowOff>20829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932943"/>
          <a:ext cx="838200" cy="3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134377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160293</xdr:rowOff>
    </xdr:from>
    <xdr:to>
      <xdr:col>50</xdr:col>
      <xdr:colOff>114300</xdr:colOff>
      <xdr:row>58</xdr:row>
      <xdr:rowOff>32249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932943"/>
          <a:ext cx="889000" cy="4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42748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98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96048</xdr:rowOff>
    </xdr:from>
    <xdr:to>
      <xdr:col>45</xdr:col>
      <xdr:colOff>177800</xdr:colOff>
      <xdr:row>58</xdr:row>
      <xdr:rowOff>32249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868698"/>
          <a:ext cx="889000" cy="10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71797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67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96048</xdr:rowOff>
    </xdr:from>
    <xdr:to>
      <xdr:col>41</xdr:col>
      <xdr:colOff>50800</xdr:colOff>
      <xdr:row>57</xdr:row>
      <xdr:rowOff>168177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868698"/>
          <a:ext cx="889000" cy="7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28439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97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53326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99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141479</xdr:rowOff>
    </xdr:from>
    <xdr:to>
      <xdr:col>55</xdr:col>
      <xdr:colOff>50800</xdr:colOff>
      <xdr:row>58</xdr:row>
      <xdr:rowOff>71629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1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119906</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892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109493</xdr:rowOff>
    </xdr:from>
    <xdr:to>
      <xdr:col>50</xdr:col>
      <xdr:colOff>165100</xdr:colOff>
      <xdr:row>58</xdr:row>
      <xdr:rowOff>39643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88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56170</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657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152899</xdr:rowOff>
    </xdr:from>
    <xdr:to>
      <xdr:col>46</xdr:col>
      <xdr:colOff>38100</xdr:colOff>
      <xdr:row>58</xdr:row>
      <xdr:rowOff>83049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2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74176</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01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45248</xdr:rowOff>
    </xdr:from>
    <xdr:to>
      <xdr:col>41</xdr:col>
      <xdr:colOff>101600</xdr:colOff>
      <xdr:row>57</xdr:row>
      <xdr:rowOff>146848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1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163375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593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117377</xdr:rowOff>
    </xdr:from>
    <xdr:to>
      <xdr:col>36</xdr:col>
      <xdr:colOff>165100</xdr:colOff>
      <xdr:row>58</xdr:row>
      <xdr:rowOff>47527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89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64054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665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152154</xdr:rowOff>
    </xdr:from>
    <xdr:to>
      <xdr:col>55</xdr:col>
      <xdr:colOff>0</xdr:colOff>
      <xdr:row>79</xdr:row>
      <xdr:rowOff>18952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25254"/>
          <a:ext cx="838200" cy="3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121632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94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152154</xdr:rowOff>
    </xdr:from>
    <xdr:to>
      <xdr:col>50</xdr:col>
      <xdr:colOff>114300</xdr:colOff>
      <xdr:row>79</xdr:row>
      <xdr:rowOff>13793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25254"/>
          <a:ext cx="889000" cy="3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55749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60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138950</xdr:rowOff>
    </xdr:from>
    <xdr:to>
      <xdr:col>45</xdr:col>
      <xdr:colOff>177800</xdr:colOff>
      <xdr:row>79</xdr:row>
      <xdr:rowOff>13793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12050"/>
          <a:ext cx="889000" cy="4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67383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61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138950</xdr:rowOff>
    </xdr:from>
    <xdr:to>
      <xdr:col>41</xdr:col>
      <xdr:colOff>50800</xdr:colOff>
      <xdr:row>79</xdr:row>
      <xdr:rowOff>61247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12050"/>
          <a:ext cx="889000" cy="9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54167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9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81983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139602</xdr:rowOff>
    </xdr:from>
    <xdr:to>
      <xdr:col>55</xdr:col>
      <xdr:colOff>50800</xdr:colOff>
      <xdr:row>79</xdr:row>
      <xdr:rowOff>69752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1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98979</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30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101354</xdr:rowOff>
    </xdr:from>
    <xdr:to>
      <xdr:col>50</xdr:col>
      <xdr:colOff>165100</xdr:colOff>
      <xdr:row>79</xdr:row>
      <xdr:rowOff>31504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7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48031</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324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134443</xdr:rowOff>
    </xdr:from>
    <xdr:to>
      <xdr:col>46</xdr:col>
      <xdr:colOff>38100</xdr:colOff>
      <xdr:row>79</xdr:row>
      <xdr:rowOff>64593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0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81120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28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88150</xdr:rowOff>
    </xdr:from>
    <xdr:to>
      <xdr:col>41</xdr:col>
      <xdr:colOff>101600</xdr:colOff>
      <xdr:row>79</xdr:row>
      <xdr:rowOff>18300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6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34827</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323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10447</xdr:rowOff>
    </xdr:from>
    <xdr:to>
      <xdr:col>36</xdr:col>
      <xdr:colOff>165100</xdr:colOff>
      <xdr:row>79</xdr:row>
      <xdr:rowOff>112047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5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103174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64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79769</xdr:rowOff>
    </xdr:from>
    <xdr:to>
      <xdr:col>55</xdr:col>
      <xdr:colOff>0</xdr:colOff>
      <xdr:row>98</xdr:row>
      <xdr:rowOff>84931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881869"/>
          <a:ext cx="838200" cy="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74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79769</xdr:rowOff>
    </xdr:from>
    <xdr:to>
      <xdr:col>50</xdr:col>
      <xdr:colOff>114300</xdr:colOff>
      <xdr:row>98</xdr:row>
      <xdr:rowOff>117241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881869"/>
          <a:ext cx="889000" cy="3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137391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93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73453</xdr:rowOff>
    </xdr:from>
    <xdr:to>
      <xdr:col>45</xdr:col>
      <xdr:colOff>177800</xdr:colOff>
      <xdr:row>98</xdr:row>
      <xdr:rowOff>117241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875553"/>
          <a:ext cx="889000" cy="4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3883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63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13198</xdr:rowOff>
    </xdr:from>
    <xdr:to>
      <xdr:col>41</xdr:col>
      <xdr:colOff>50800</xdr:colOff>
      <xdr:row>98</xdr:row>
      <xdr:rowOff>73453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815298"/>
          <a:ext cx="889000" cy="6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116414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91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157266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95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34131</xdr:rowOff>
    </xdr:from>
    <xdr:to>
      <xdr:col>55</xdr:col>
      <xdr:colOff>50800</xdr:colOff>
      <xdr:row>98</xdr:row>
      <xdr:rowOff>135731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3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12558</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1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28969</xdr:rowOff>
    </xdr:from>
    <xdr:to>
      <xdr:col>50</xdr:col>
      <xdr:colOff>165100</xdr:colOff>
      <xdr:row>98</xdr:row>
      <xdr:rowOff>130569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3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147096</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606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66441</xdr:rowOff>
    </xdr:from>
    <xdr:to>
      <xdr:col>46</xdr:col>
      <xdr:colOff>38100</xdr:colOff>
      <xdr:row>98</xdr:row>
      <xdr:rowOff>168041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6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159168</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96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22653</xdr:rowOff>
    </xdr:from>
    <xdr:to>
      <xdr:col>41</xdr:col>
      <xdr:colOff>101600</xdr:colOff>
      <xdr:row>98</xdr:row>
      <xdr:rowOff>124253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2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140780</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599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133848</xdr:rowOff>
    </xdr:from>
    <xdr:to>
      <xdr:col>36</xdr:col>
      <xdr:colOff>165100</xdr:colOff>
      <xdr:row>98</xdr:row>
      <xdr:rowOff>63998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76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80525</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53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13965</xdr:rowOff>
    </xdr:from>
    <xdr:to>
      <xdr:col>85</xdr:col>
      <xdr:colOff>127000</xdr:colOff>
      <xdr:row>39</xdr:row>
      <xdr:rowOff>25957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00515"/>
          <a:ext cx="838200" cy="1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13965</xdr:rowOff>
    </xdr:from>
    <xdr:to>
      <xdr:col>81</xdr:col>
      <xdr:colOff>50800</xdr:colOff>
      <xdr:row>39</xdr:row>
      <xdr:rowOff>31312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700515"/>
          <a:ext cx="889000" cy="1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143572</xdr:rowOff>
    </xdr:from>
    <xdr:to>
      <xdr:col>76</xdr:col>
      <xdr:colOff>114300</xdr:colOff>
      <xdr:row>39</xdr:row>
      <xdr:rowOff>31312</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58672"/>
          <a:ext cx="889000" cy="5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95624</xdr:rowOff>
    </xdr:from>
    <xdr:to>
      <xdr:col>71</xdr:col>
      <xdr:colOff>177800</xdr:colOff>
      <xdr:row>38</xdr:row>
      <xdr:rowOff>143572</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610724"/>
          <a:ext cx="889000" cy="4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56424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74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57106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74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146607</xdr:rowOff>
    </xdr:from>
    <xdr:to>
      <xdr:col>85</xdr:col>
      <xdr:colOff>177800</xdr:colOff>
      <xdr:row>39</xdr:row>
      <xdr:rowOff>76757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6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110975</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2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134615</xdr:rowOff>
    </xdr:from>
    <xdr:to>
      <xdr:col>81</xdr:col>
      <xdr:colOff>101600</xdr:colOff>
      <xdr:row>39</xdr:row>
      <xdr:rowOff>64765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4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55892</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14111" y="67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151962</xdr:rowOff>
    </xdr:from>
    <xdr:to>
      <xdr:col>76</xdr:col>
      <xdr:colOff>165100</xdr:colOff>
      <xdr:row>39</xdr:row>
      <xdr:rowOff>82112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6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73239</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25111" y="675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92772</xdr:rowOff>
    </xdr:from>
    <xdr:to>
      <xdr:col>72</xdr:col>
      <xdr:colOff>38100</xdr:colOff>
      <xdr:row>39</xdr:row>
      <xdr:rowOff>22922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0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39449</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36111" y="638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44824</xdr:rowOff>
    </xdr:from>
    <xdr:to>
      <xdr:col>67</xdr:col>
      <xdr:colOff>101600</xdr:colOff>
      <xdr:row>38</xdr:row>
      <xdr:rowOff>146424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5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162950</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47111" y="63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163660</xdr:rowOff>
    </xdr:from>
    <xdr:to>
      <xdr:col>85</xdr:col>
      <xdr:colOff>127000</xdr:colOff>
      <xdr:row>77</xdr:row>
      <xdr:rowOff>74405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193860"/>
          <a:ext cx="838200" cy="8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157456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8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20428</xdr:rowOff>
    </xdr:from>
    <xdr:to>
      <xdr:col>81</xdr:col>
      <xdr:colOff>50800</xdr:colOff>
      <xdr:row>77</xdr:row>
      <xdr:rowOff>74405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222078"/>
          <a:ext cx="889000" cy="5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128765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298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20428</xdr:rowOff>
    </xdr:from>
    <xdr:to>
      <xdr:col>76</xdr:col>
      <xdr:colOff>114300</xdr:colOff>
      <xdr:row>77</xdr:row>
      <xdr:rowOff>109829</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222078"/>
          <a:ext cx="889000" cy="8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129359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109829</xdr:rowOff>
    </xdr:from>
    <xdr:to>
      <xdr:col>71</xdr:col>
      <xdr:colOff>177800</xdr:colOff>
      <xdr:row>77</xdr:row>
      <xdr:rowOff>133990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311479"/>
          <a:ext cx="889000" cy="2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168634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5639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112860</xdr:rowOff>
    </xdr:from>
    <xdr:to>
      <xdr:col>85</xdr:col>
      <xdr:colOff>177800</xdr:colOff>
      <xdr:row>77</xdr:row>
      <xdr:rowOff>43010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1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135737</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994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23605</xdr:rowOff>
    </xdr:from>
    <xdr:to>
      <xdr:col>81</xdr:col>
      <xdr:colOff>101600</xdr:colOff>
      <xdr:row>77</xdr:row>
      <xdr:rowOff>125205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22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116332</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331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141078</xdr:rowOff>
    </xdr:from>
    <xdr:to>
      <xdr:col>76</xdr:col>
      <xdr:colOff>165100</xdr:colOff>
      <xdr:row>77</xdr:row>
      <xdr:rowOff>71228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17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87755</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294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59029</xdr:rowOff>
    </xdr:from>
    <xdr:to>
      <xdr:col>72</xdr:col>
      <xdr:colOff>38100</xdr:colOff>
      <xdr:row>77</xdr:row>
      <xdr:rowOff>160629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26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151756</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3353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83190</xdr:rowOff>
    </xdr:from>
    <xdr:to>
      <xdr:col>67</xdr:col>
      <xdr:colOff>101600</xdr:colOff>
      <xdr:row>78</xdr:row>
      <xdr:rowOff>13340</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4467</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3377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81240</xdr:rowOff>
    </xdr:from>
    <xdr:to>
      <xdr:col>85</xdr:col>
      <xdr:colOff>127000</xdr:colOff>
      <xdr:row>99</xdr:row>
      <xdr:rowOff>41397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883340"/>
          <a:ext cx="838200" cy="13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45967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76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38486</xdr:rowOff>
    </xdr:from>
    <xdr:to>
      <xdr:col>81</xdr:col>
      <xdr:colOff>50800</xdr:colOff>
      <xdr:row>99</xdr:row>
      <xdr:rowOff>41397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7012036"/>
          <a:ext cx="889000" cy="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132697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5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1184</xdr:rowOff>
    </xdr:from>
    <xdr:to>
      <xdr:col>76</xdr:col>
      <xdr:colOff>114300</xdr:colOff>
      <xdr:row>99</xdr:row>
      <xdr:rowOff>38486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703300" y="16974734"/>
          <a:ext cx="889000" cy="3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114276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57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171324</xdr:rowOff>
    </xdr:from>
    <xdr:to>
      <xdr:col>71</xdr:col>
      <xdr:colOff>177800</xdr:colOff>
      <xdr:row>99</xdr:row>
      <xdr:rowOff>1184</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973424"/>
          <a:ext cx="889000" cy="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9589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6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26066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6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30440</xdr:rowOff>
    </xdr:from>
    <xdr:to>
      <xdr:col>85</xdr:col>
      <xdr:colOff>177800</xdr:colOff>
      <xdr:row>98</xdr:row>
      <xdr:rowOff>132040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3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1516</xdr:rowOff>
    </xdr:from>
    <xdr:ext cx="599010"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803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162047</xdr:rowOff>
    </xdr:from>
    <xdr:to>
      <xdr:col>81</xdr:col>
      <xdr:colOff>101600</xdr:colOff>
      <xdr:row>99</xdr:row>
      <xdr:rowOff>92197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96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83324</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46428" y="1705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159136</xdr:rowOff>
    </xdr:from>
    <xdr:to>
      <xdr:col>76</xdr:col>
      <xdr:colOff>165100</xdr:colOff>
      <xdr:row>99</xdr:row>
      <xdr:rowOff>89286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96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80413</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57428" y="17053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121834</xdr:rowOff>
    </xdr:from>
    <xdr:to>
      <xdr:col>72</xdr:col>
      <xdr:colOff>38100</xdr:colOff>
      <xdr:row>99</xdr:row>
      <xdr:rowOff>51984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92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43111</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701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120524</xdr:rowOff>
    </xdr:from>
    <xdr:to>
      <xdr:col>67</xdr:col>
      <xdr:colOff>101600</xdr:colOff>
      <xdr:row>99</xdr:row>
      <xdr:rowOff>50674</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2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41801</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701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132586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3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133966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139880</xdr:rowOff>
    </xdr:from>
    <xdr:to>
      <xdr:col>116</xdr:col>
      <xdr:colOff>63500</xdr:colOff>
      <xdr:row>77</xdr:row>
      <xdr:rowOff>170210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170080"/>
          <a:ext cx="838200" cy="20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102168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60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139880</xdr:rowOff>
    </xdr:from>
    <xdr:to>
      <xdr:col>111</xdr:col>
      <xdr:colOff>177800</xdr:colOff>
      <xdr:row>77</xdr:row>
      <xdr:rowOff>49510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170080"/>
          <a:ext cx="889000" cy="8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7322</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86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10530</xdr:rowOff>
    </xdr:from>
    <xdr:to>
      <xdr:col>107</xdr:col>
      <xdr:colOff>50800</xdr:colOff>
      <xdr:row>77</xdr:row>
      <xdr:rowOff>49510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212180"/>
          <a:ext cx="889000" cy="3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28380</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10530</xdr:rowOff>
    </xdr:from>
    <xdr:to>
      <xdr:col>102</xdr:col>
      <xdr:colOff>114300</xdr:colOff>
      <xdr:row>77</xdr:row>
      <xdr:rowOff>21372</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212180"/>
          <a:ext cx="889000" cy="1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26422</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34194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119410</xdr:rowOff>
    </xdr:from>
    <xdr:to>
      <xdr:col>116</xdr:col>
      <xdr:colOff>114300</xdr:colOff>
      <xdr:row>78</xdr:row>
      <xdr:rowOff>49560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32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34337</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23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89080</xdr:rowOff>
    </xdr:from>
    <xdr:to>
      <xdr:col>112</xdr:col>
      <xdr:colOff>38100</xdr:colOff>
      <xdr:row>77</xdr:row>
      <xdr:rowOff>19230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1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10357</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321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170160</xdr:rowOff>
    </xdr:from>
    <xdr:to>
      <xdr:col>107</xdr:col>
      <xdr:colOff>101600</xdr:colOff>
      <xdr:row>77</xdr:row>
      <xdr:rowOff>100310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20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91437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29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131180</xdr:rowOff>
    </xdr:from>
    <xdr:to>
      <xdr:col>102</xdr:col>
      <xdr:colOff>165100</xdr:colOff>
      <xdr:row>77</xdr:row>
      <xdr:rowOff>61330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1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52457</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25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142022</xdr:rowOff>
    </xdr:from>
    <xdr:to>
      <xdr:col>98</xdr:col>
      <xdr:colOff>38100</xdr:colOff>
      <xdr:row>77</xdr:row>
      <xdr:rowOff>72172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7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63299</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26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歳出決算総額については、物価高騰対策事業等により住民一人当たり</a:t>
          </a:r>
          <a:r>
            <a:rPr kumimoji="1" lang="en-US" altLang="ja-JP" sz="1300">
              <a:latin typeface="ＭＳ Ｐゴシック" panose="020B0600070205080204" pitchFamily="50" charset="-128"/>
              <a:ea typeface="ＭＳ Ｐゴシック" panose="020B0600070205080204" pitchFamily="50" charset="-128"/>
            </a:rPr>
            <a:t>1,441</a:t>
          </a:r>
          <a:r>
            <a:rPr kumimoji="1" lang="ja-JP" altLang="en-US" sz="1300">
              <a:latin typeface="ＭＳ Ｐゴシック" panose="020B0600070205080204" pitchFamily="50" charset="-128"/>
              <a:ea typeface="ＭＳ Ｐゴシック" panose="020B0600070205080204" pitchFamily="50" charset="-128"/>
            </a:rPr>
            <a:t>千円と昨年度より増加（</a:t>
          </a:r>
          <a:r>
            <a:rPr kumimoji="1" lang="en-US" altLang="ja-JP" sz="1300">
              <a:latin typeface="ＭＳ Ｐゴシック" panose="020B0600070205080204" pitchFamily="50" charset="-128"/>
              <a:ea typeface="ＭＳ Ｐゴシック" panose="020B0600070205080204" pitchFamily="50" charset="-128"/>
            </a:rPr>
            <a:t>154</a:t>
          </a:r>
          <a:r>
            <a:rPr kumimoji="1" lang="ja-JP" altLang="en-US" sz="1300">
              <a:latin typeface="ＭＳ Ｐゴシック" panose="020B0600070205080204" pitchFamily="50" charset="-128"/>
              <a:ea typeface="ＭＳ Ｐゴシック" panose="020B0600070205080204" pitchFamily="50" charset="-128"/>
            </a:rPr>
            <a:t>千円）している。構成項目のうち、補助費が住民一人当たり</a:t>
          </a:r>
          <a:r>
            <a:rPr kumimoji="1" lang="en-US" altLang="ja-JP" sz="1300">
              <a:latin typeface="ＭＳ Ｐゴシック" panose="020B0600070205080204" pitchFamily="50" charset="-128"/>
              <a:ea typeface="ＭＳ Ｐゴシック" panose="020B0600070205080204" pitchFamily="50" charset="-128"/>
            </a:rPr>
            <a:t>237,503</a:t>
          </a:r>
          <a:r>
            <a:rPr kumimoji="1" lang="ja-JP" altLang="en-US" sz="1300">
              <a:latin typeface="ＭＳ Ｐゴシック" panose="020B0600070205080204" pitchFamily="50" charset="-128"/>
              <a:ea typeface="ＭＳ Ｐゴシック" panose="020B0600070205080204" pitchFamily="50" charset="-128"/>
            </a:rPr>
            <a:t>千円と増加（</a:t>
          </a:r>
          <a:r>
            <a:rPr kumimoji="1" lang="en-US" altLang="ja-JP" sz="1300">
              <a:latin typeface="ＭＳ Ｐゴシック" panose="020B0600070205080204" pitchFamily="50" charset="-128"/>
              <a:ea typeface="ＭＳ Ｐゴシック" panose="020B0600070205080204" pitchFamily="50" charset="-128"/>
            </a:rPr>
            <a:t>43,809</a:t>
          </a:r>
          <a:r>
            <a:rPr kumimoji="1" lang="ja-JP" altLang="en-US" sz="1300">
              <a:latin typeface="ＭＳ Ｐゴシック" panose="020B0600070205080204" pitchFamily="50" charset="-128"/>
              <a:ea typeface="ＭＳ Ｐゴシック" panose="020B0600070205080204" pitchFamily="50" charset="-128"/>
            </a:rPr>
            <a:t>円）しているが、物価高騰対策に係る生活支援事業が増加したためである。なお、法適用化による補助費の皆増により増加していることも要因として挙げられるが、その分操出金については住民一人当たりの金額が</a:t>
          </a:r>
          <a:r>
            <a:rPr kumimoji="1" lang="en-US" altLang="ja-JP" sz="1300">
              <a:latin typeface="ＭＳ Ｐゴシック" panose="020B0600070205080204" pitchFamily="50" charset="-128"/>
              <a:ea typeface="ＭＳ Ｐゴシック" panose="020B0600070205080204" pitchFamily="50" charset="-128"/>
            </a:rPr>
            <a:t>52,961</a:t>
          </a:r>
          <a:r>
            <a:rPr kumimoji="1" lang="ja-JP" altLang="en-US" sz="1300">
              <a:latin typeface="ＭＳ Ｐゴシック" panose="020B0600070205080204" pitchFamily="50" charset="-128"/>
              <a:ea typeface="ＭＳ Ｐゴシック" panose="020B0600070205080204" pitchFamily="50" charset="-128"/>
            </a:rPr>
            <a:t>円減少しており大幅な減となっている。物件費については委託事業・委託料等が全体的な増加傾向にあることにより</a:t>
          </a:r>
          <a:r>
            <a:rPr kumimoji="1" lang="en-US" altLang="ja-JP" sz="1300">
              <a:latin typeface="ＭＳ Ｐゴシック" panose="020B0600070205080204" pitchFamily="50" charset="-128"/>
              <a:ea typeface="ＭＳ Ｐゴシック" panose="020B0600070205080204" pitchFamily="50" charset="-128"/>
            </a:rPr>
            <a:t>52,741</a:t>
          </a:r>
          <a:r>
            <a:rPr kumimoji="1" lang="ja-JP" altLang="en-US" sz="1300">
              <a:latin typeface="ＭＳ Ｐゴシック" panose="020B0600070205080204" pitchFamily="50" charset="-128"/>
              <a:ea typeface="ＭＳ Ｐゴシック" panose="020B0600070205080204" pitchFamily="50" charset="-128"/>
            </a:rPr>
            <a:t>千円増加しており、光熱費等の増加も影響しコスト増となっていることから類似団体と比較して数値が悪化してしまった。維持補修費については公共施設や道路施設の維持費上昇（除融雪費の増）により類似団体と比較して数値は良好であるが、住民一人当たりの金額は</a:t>
          </a:r>
          <a:r>
            <a:rPr kumimoji="1" lang="en-US" altLang="ja-JP" sz="1300">
              <a:latin typeface="ＭＳ Ｐゴシック" panose="020B0600070205080204" pitchFamily="50" charset="-128"/>
              <a:ea typeface="ＭＳ Ｐゴシック" panose="020B0600070205080204" pitchFamily="50" charset="-128"/>
            </a:rPr>
            <a:t>5,244</a:t>
          </a:r>
          <a:r>
            <a:rPr kumimoji="1" lang="ja-JP" altLang="en-US" sz="1300">
              <a:latin typeface="ＭＳ Ｐゴシック" panose="020B0600070205080204" pitchFamily="50" charset="-128"/>
              <a:ea typeface="ＭＳ Ｐゴシック" panose="020B0600070205080204" pitchFamily="50" charset="-128"/>
            </a:rPr>
            <a:t>円増加している。普通建設事業費については村営住宅建設の大型事業が終了したことにより</a:t>
          </a:r>
          <a:r>
            <a:rPr kumimoji="1" lang="en-US" altLang="ja-JP" sz="1300">
              <a:latin typeface="ＭＳ Ｐゴシック" panose="020B0600070205080204" pitchFamily="50" charset="-128"/>
              <a:ea typeface="ＭＳ Ｐゴシック" panose="020B0600070205080204" pitchFamily="50" charset="-128"/>
            </a:rPr>
            <a:t>225,999</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41,976</a:t>
          </a:r>
          <a:r>
            <a:rPr kumimoji="1" lang="ja-JP" altLang="en-US" sz="1300">
              <a:latin typeface="ＭＳ Ｐゴシック" panose="020B0600070205080204" pitchFamily="50" charset="-128"/>
              <a:ea typeface="ＭＳ Ｐゴシック" panose="020B0600070205080204" pitchFamily="50" charset="-128"/>
            </a:rPr>
            <a:t>円減）となり、類似団体と比較しても良好な数値となっている。積立金については財政調整基金への積立を新たに実施したことにより住民一人当たりの金額が</a:t>
          </a:r>
          <a:r>
            <a:rPr kumimoji="1" lang="en-US" altLang="ja-JP" sz="1300">
              <a:latin typeface="ＭＳ Ｐゴシック" panose="020B0600070205080204" pitchFamily="50" charset="-128"/>
              <a:ea typeface="ＭＳ Ｐゴシック" panose="020B0600070205080204" pitchFamily="50" charset="-128"/>
            </a:rPr>
            <a:t>106,031</a:t>
          </a:r>
          <a:r>
            <a:rPr kumimoji="1" lang="ja-JP" altLang="en-US" sz="1300">
              <a:latin typeface="ＭＳ Ｐゴシック" panose="020B0600070205080204" pitchFamily="50" charset="-128"/>
              <a:ea typeface="ＭＳ Ｐゴシック" panose="020B0600070205080204" pitchFamily="50" charset="-128"/>
            </a:rPr>
            <a:t>千円となり昨年度と比較し、</a:t>
          </a:r>
          <a:r>
            <a:rPr kumimoji="1" lang="en-US" altLang="ja-JP" sz="1300">
              <a:latin typeface="ＭＳ Ｐゴシック" panose="020B0600070205080204" pitchFamily="50" charset="-128"/>
              <a:ea typeface="ＭＳ Ｐゴシック" panose="020B0600070205080204" pitchFamily="50" charset="-128"/>
            </a:rPr>
            <a:t>103,628</a:t>
          </a:r>
          <a:r>
            <a:rPr kumimoji="1" lang="ja-JP" altLang="en-US" sz="1300">
              <a:latin typeface="ＭＳ Ｐゴシック" panose="020B0600070205080204" pitchFamily="50" charset="-128"/>
              <a:ea typeface="ＭＳ Ｐゴシック" panose="020B0600070205080204" pitchFamily="50" charset="-128"/>
            </a:rPr>
            <a:t>円と大幅な増となった。今後も余剰財源があった場合には定期的な積立を行い不測の事態に備えることとしたい。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3,017
2,775
133.09
5,101,787
4,349,805
694,837
2,621,246
3,533,805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9531</xdr:rowOff>
    </xdr:from>
    <xdr:to>
      <xdr:col>24</xdr:col>
      <xdr:colOff>63500</xdr:colOff>
      <xdr:row>38</xdr:row>
      <xdr:rowOff>22999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524631"/>
          <a:ext cx="838200" cy="1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3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9531</xdr:rowOff>
    </xdr:from>
    <xdr:to>
      <xdr:col>19</xdr:col>
      <xdr:colOff>177800</xdr:colOff>
      <xdr:row>38</xdr:row>
      <xdr:rowOff>24657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524631"/>
          <a:ext cx="889000" cy="1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24657</xdr:rowOff>
    </xdr:from>
    <xdr:to>
      <xdr:col>15</xdr:col>
      <xdr:colOff>50800</xdr:colOff>
      <xdr:row>38</xdr:row>
      <xdr:rowOff>32982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539757"/>
          <a:ext cx="889000" cy="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125417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25800</xdr:rowOff>
    </xdr:from>
    <xdr:to>
      <xdr:col>10</xdr:col>
      <xdr:colOff>114300</xdr:colOff>
      <xdr:row>38</xdr:row>
      <xdr:rowOff>32982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540900"/>
          <a:ext cx="889000" cy="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127588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116806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143650</xdr:rowOff>
    </xdr:from>
    <xdr:to>
      <xdr:col>24</xdr:col>
      <xdr:colOff>114300</xdr:colOff>
      <xdr:row>38</xdr:row>
      <xdr:rowOff>73800</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58577</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40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130181</xdr:rowOff>
    </xdr:from>
    <xdr:to>
      <xdr:col>20</xdr:col>
      <xdr:colOff>38100</xdr:colOff>
      <xdr:row>38</xdr:row>
      <xdr:rowOff>60331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7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51458</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6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145307</xdr:rowOff>
    </xdr:from>
    <xdr:to>
      <xdr:col>15</xdr:col>
      <xdr:colOff>101600</xdr:colOff>
      <xdr:row>38</xdr:row>
      <xdr:rowOff>75457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8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66584</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8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153632</xdr:rowOff>
    </xdr:from>
    <xdr:to>
      <xdr:col>10</xdr:col>
      <xdr:colOff>165100</xdr:colOff>
      <xdr:row>38</xdr:row>
      <xdr:rowOff>83782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9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74909</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59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146450</xdr:rowOff>
    </xdr:from>
    <xdr:to>
      <xdr:col>6</xdr:col>
      <xdr:colOff>38100</xdr:colOff>
      <xdr:row>38</xdr:row>
      <xdr:rowOff>76600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67727</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58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156175</xdr:rowOff>
    </xdr:from>
    <xdr:to>
      <xdr:col>24</xdr:col>
      <xdr:colOff>63500</xdr:colOff>
      <xdr:row>57</xdr:row>
      <xdr:rowOff>60306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3797300" y="9757375"/>
          <a:ext cx="838200" cy="7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691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60306</xdr:rowOff>
    </xdr:from>
    <xdr:to>
      <xdr:col>19</xdr:col>
      <xdr:colOff>177800</xdr:colOff>
      <xdr:row>57</xdr:row>
      <xdr:rowOff>120278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2908300" y="9832956"/>
          <a:ext cx="889000" cy="5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46875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47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6412</xdr:rowOff>
    </xdr:from>
    <xdr:to>
      <xdr:col>15</xdr:col>
      <xdr:colOff>50800</xdr:colOff>
      <xdr:row>57</xdr:row>
      <xdr:rowOff>120278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019300" y="9779062"/>
          <a:ext cx="889000" cy="11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52957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48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6412</xdr:rowOff>
    </xdr:from>
    <xdr:to>
      <xdr:col>10</xdr:col>
      <xdr:colOff>114300</xdr:colOff>
      <xdr:row>57</xdr:row>
      <xdr:rowOff>119327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779062"/>
          <a:ext cx="889000" cy="11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23637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45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102319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53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105375</xdr:rowOff>
    </xdr:from>
    <xdr:to>
      <xdr:col>24</xdr:col>
      <xdr:colOff>114300</xdr:colOff>
      <xdr:row>57</xdr:row>
      <xdr:rowOff>35525</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70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128252</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558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9506</xdr:rowOff>
    </xdr:from>
    <xdr:to>
      <xdr:col>20</xdr:col>
      <xdr:colOff>38100</xdr:colOff>
      <xdr:row>57</xdr:row>
      <xdr:rowOff>111106</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7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102233</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87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69478</xdr:rowOff>
    </xdr:from>
    <xdr:to>
      <xdr:col>15</xdr:col>
      <xdr:colOff>101600</xdr:colOff>
      <xdr:row>57</xdr:row>
      <xdr:rowOff>171078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84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162205</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93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127062</xdr:rowOff>
    </xdr:from>
    <xdr:to>
      <xdr:col>10</xdr:col>
      <xdr:colOff>165100</xdr:colOff>
      <xdr:row>57</xdr:row>
      <xdr:rowOff>57212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72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48339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820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68527</xdr:rowOff>
    </xdr:from>
    <xdr:to>
      <xdr:col>6</xdr:col>
      <xdr:colOff>38100</xdr:colOff>
      <xdr:row>57</xdr:row>
      <xdr:rowOff>170127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84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161254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933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136052</xdr:rowOff>
    </xdr:from>
    <xdr:to>
      <xdr:col>24</xdr:col>
      <xdr:colOff>63500</xdr:colOff>
      <xdr:row>76</xdr:row>
      <xdr:rowOff>145971</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166252"/>
          <a:ext cx="838200" cy="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10877</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6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95154</xdr:rowOff>
    </xdr:from>
    <xdr:to>
      <xdr:col>19</xdr:col>
      <xdr:colOff>177800</xdr:colOff>
      <xdr:row>76</xdr:row>
      <xdr:rowOff>145971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3125354"/>
          <a:ext cx="889000" cy="50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146025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83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95154</xdr:rowOff>
    </xdr:from>
    <xdr:to>
      <xdr:col>15</xdr:col>
      <xdr:colOff>50800</xdr:colOff>
      <xdr:row>77</xdr:row>
      <xdr:rowOff>1955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125354"/>
          <a:ext cx="889000" cy="7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136055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82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1955</xdr:rowOff>
    </xdr:from>
    <xdr:to>
      <xdr:col>10</xdr:col>
      <xdr:colOff>114300</xdr:colOff>
      <xdr:row>77</xdr:row>
      <xdr:rowOff>27473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203605"/>
          <a:ext cx="889000" cy="2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6104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86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39623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85252</xdr:rowOff>
    </xdr:from>
    <xdr:to>
      <xdr:col>24</xdr:col>
      <xdr:colOff>114300</xdr:colOff>
      <xdr:row>77</xdr:row>
      <xdr:rowOff>15402</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11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63679</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309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95171</xdr:rowOff>
    </xdr:from>
    <xdr:to>
      <xdr:col>20</xdr:col>
      <xdr:colOff>38100</xdr:colOff>
      <xdr:row>77</xdr:row>
      <xdr:rowOff>25321</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12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16448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218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44354</xdr:rowOff>
    </xdr:from>
    <xdr:to>
      <xdr:col>15</xdr:col>
      <xdr:colOff>101600</xdr:colOff>
      <xdr:row>76</xdr:row>
      <xdr:rowOff>145954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07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137081</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167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122605</xdr:rowOff>
    </xdr:from>
    <xdr:to>
      <xdr:col>10</xdr:col>
      <xdr:colOff>165100</xdr:colOff>
      <xdr:row>77</xdr:row>
      <xdr:rowOff>52755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15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43882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245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148123</xdr:rowOff>
    </xdr:from>
    <xdr:to>
      <xdr:col>6</xdr:col>
      <xdr:colOff>38100</xdr:colOff>
      <xdr:row>77</xdr:row>
      <xdr:rowOff>78273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17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69400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271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123854</xdr:rowOff>
    </xdr:from>
    <xdr:to>
      <xdr:col>24</xdr:col>
      <xdr:colOff>63500</xdr:colOff>
      <xdr:row>97</xdr:row>
      <xdr:rowOff>139452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754504"/>
          <a:ext cx="838200" cy="1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77250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36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116793</xdr:rowOff>
    </xdr:from>
    <xdr:to>
      <xdr:col>19</xdr:col>
      <xdr:colOff>177800</xdr:colOff>
      <xdr:row>97</xdr:row>
      <xdr:rowOff>139452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747443"/>
          <a:ext cx="889000" cy="2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25454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8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116793</xdr:rowOff>
    </xdr:from>
    <xdr:to>
      <xdr:col>15</xdr:col>
      <xdr:colOff>50800</xdr:colOff>
      <xdr:row>97</xdr:row>
      <xdr:rowOff>160700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747443"/>
          <a:ext cx="889000" cy="4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7555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80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160700</xdr:rowOff>
    </xdr:from>
    <xdr:to>
      <xdr:col>10</xdr:col>
      <xdr:colOff>114300</xdr:colOff>
      <xdr:row>98</xdr:row>
      <xdr:rowOff>53761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791350"/>
          <a:ext cx="889000" cy="6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41563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5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68248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52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73054</xdr:rowOff>
    </xdr:from>
    <xdr:to>
      <xdr:col>24</xdr:col>
      <xdr:colOff>114300</xdr:colOff>
      <xdr:row>98</xdr:row>
      <xdr:rowOff>3204</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70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51481</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68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88652</xdr:rowOff>
    </xdr:from>
    <xdr:to>
      <xdr:col>20</xdr:col>
      <xdr:colOff>38100</xdr:colOff>
      <xdr:row>98</xdr:row>
      <xdr:rowOff>18802</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71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9929</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812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65993</xdr:rowOff>
    </xdr:from>
    <xdr:to>
      <xdr:col>15</xdr:col>
      <xdr:colOff>101600</xdr:colOff>
      <xdr:row>97</xdr:row>
      <xdr:rowOff>167593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6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12670</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47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109900</xdr:rowOff>
    </xdr:from>
    <xdr:to>
      <xdr:col>10</xdr:col>
      <xdr:colOff>165100</xdr:colOff>
      <xdr:row>98</xdr:row>
      <xdr:rowOff>40050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7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31177</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83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2961</xdr:rowOff>
    </xdr:from>
    <xdr:to>
      <xdr:col>6</xdr:col>
      <xdr:colOff>38100</xdr:colOff>
      <xdr:row>98</xdr:row>
      <xdr:rowOff>104561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80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95688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89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124170</xdr:rowOff>
    </xdr:from>
    <xdr:to>
      <xdr:col>55</xdr:col>
      <xdr:colOff>0</xdr:colOff>
      <xdr:row>57</xdr:row>
      <xdr:rowOff>147531</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896820"/>
          <a:ext cx="838200" cy="2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64551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65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147531</xdr:rowOff>
    </xdr:from>
    <xdr:to>
      <xdr:col>50</xdr:col>
      <xdr:colOff>114300</xdr:colOff>
      <xdr:row>57</xdr:row>
      <xdr:rowOff>154194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920181"/>
          <a:ext cx="889000" cy="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155449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58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113364</xdr:rowOff>
    </xdr:from>
    <xdr:to>
      <xdr:col>45</xdr:col>
      <xdr:colOff>177800</xdr:colOff>
      <xdr:row>57</xdr:row>
      <xdr:rowOff>154194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886014"/>
          <a:ext cx="889000" cy="4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167511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59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113364</xdr:rowOff>
    </xdr:from>
    <xdr:to>
      <xdr:col>41</xdr:col>
      <xdr:colOff>50800</xdr:colOff>
      <xdr:row>57</xdr:row>
      <xdr:rowOff>134538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886014"/>
          <a:ext cx="889000" cy="2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1293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60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2785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60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73370</xdr:rowOff>
    </xdr:from>
    <xdr:to>
      <xdr:col>55</xdr:col>
      <xdr:colOff>50800</xdr:colOff>
      <xdr:row>58</xdr:row>
      <xdr:rowOff>3520</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20101</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9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96731</xdr:rowOff>
    </xdr:from>
    <xdr:to>
      <xdr:col>50</xdr:col>
      <xdr:colOff>165100</xdr:colOff>
      <xdr:row>58</xdr:row>
      <xdr:rowOff>26881</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6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18008</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9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103394</xdr:rowOff>
    </xdr:from>
    <xdr:to>
      <xdr:col>46</xdr:col>
      <xdr:colOff>38100</xdr:colOff>
      <xdr:row>58</xdr:row>
      <xdr:rowOff>33544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7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24671</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96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62564</xdr:rowOff>
    </xdr:from>
    <xdr:to>
      <xdr:col>41</xdr:col>
      <xdr:colOff>101600</xdr:colOff>
      <xdr:row>57</xdr:row>
      <xdr:rowOff>164164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3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155291</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92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83738</xdr:rowOff>
    </xdr:from>
    <xdr:to>
      <xdr:col>36</xdr:col>
      <xdr:colOff>165100</xdr:colOff>
      <xdr:row>58</xdr:row>
      <xdr:rowOff>13888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5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5015</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94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163951</xdr:rowOff>
    </xdr:from>
    <xdr:to>
      <xdr:col>55</xdr:col>
      <xdr:colOff>0</xdr:colOff>
      <xdr:row>78</xdr:row>
      <xdr:rowOff>41376</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365601"/>
          <a:ext cx="838200" cy="4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93812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24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112207</xdr:rowOff>
    </xdr:from>
    <xdr:to>
      <xdr:col>50</xdr:col>
      <xdr:colOff>114300</xdr:colOff>
      <xdr:row>77</xdr:row>
      <xdr:rowOff>163951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313857"/>
          <a:ext cx="889000" cy="5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7658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0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109948</xdr:rowOff>
    </xdr:from>
    <xdr:to>
      <xdr:col>45</xdr:col>
      <xdr:colOff>177800</xdr:colOff>
      <xdr:row>77</xdr:row>
      <xdr:rowOff>112207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311598"/>
          <a:ext cx="889000" cy="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13857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38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109948</xdr:rowOff>
    </xdr:from>
    <xdr:to>
      <xdr:col>41</xdr:col>
      <xdr:colOff>50800</xdr:colOff>
      <xdr:row>78</xdr:row>
      <xdr:rowOff>65050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311598"/>
          <a:ext cx="889000" cy="12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37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83534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11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162026</xdr:rowOff>
    </xdr:from>
    <xdr:to>
      <xdr:col>55</xdr:col>
      <xdr:colOff>50800</xdr:colOff>
      <xdr:row>78</xdr:row>
      <xdr:rowOff>92176</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36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140453</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34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113151</xdr:rowOff>
    </xdr:from>
    <xdr:to>
      <xdr:col>50</xdr:col>
      <xdr:colOff>165100</xdr:colOff>
      <xdr:row>78</xdr:row>
      <xdr:rowOff>43301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31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34428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40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61407</xdr:rowOff>
    </xdr:from>
    <xdr:to>
      <xdr:col>46</xdr:col>
      <xdr:colOff>38100</xdr:colOff>
      <xdr:row>77</xdr:row>
      <xdr:rowOff>163007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26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8084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03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59148</xdr:rowOff>
    </xdr:from>
    <xdr:to>
      <xdr:col>41</xdr:col>
      <xdr:colOff>101600</xdr:colOff>
      <xdr:row>77</xdr:row>
      <xdr:rowOff>160748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26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5825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03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14250</xdr:rowOff>
    </xdr:from>
    <xdr:to>
      <xdr:col>36</xdr:col>
      <xdr:colOff>165100</xdr:colOff>
      <xdr:row>78</xdr:row>
      <xdr:rowOff>115850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3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106977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48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89905</xdr:rowOff>
    </xdr:from>
    <xdr:to>
      <xdr:col>55</xdr:col>
      <xdr:colOff>0</xdr:colOff>
      <xdr:row>98</xdr:row>
      <xdr:rowOff>51054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720555"/>
          <a:ext cx="838200" cy="13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127336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86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89905</xdr:rowOff>
    </xdr:from>
    <xdr:to>
      <xdr:col>50</xdr:col>
      <xdr:colOff>114300</xdr:colOff>
      <xdr:row>98</xdr:row>
      <xdr:rowOff>9744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720555"/>
          <a:ext cx="889000" cy="9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37110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83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152450</xdr:rowOff>
    </xdr:from>
    <xdr:to>
      <xdr:col>45</xdr:col>
      <xdr:colOff>177800</xdr:colOff>
      <xdr:row>98</xdr:row>
      <xdr:rowOff>9744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783100"/>
          <a:ext cx="889000" cy="2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75888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3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96827</xdr:rowOff>
    </xdr:from>
    <xdr:to>
      <xdr:col>41</xdr:col>
      <xdr:colOff>50800</xdr:colOff>
      <xdr:row>97</xdr:row>
      <xdr:rowOff>152450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727477"/>
          <a:ext cx="889000" cy="5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59365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86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72373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87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254</xdr:rowOff>
    </xdr:from>
    <xdr:to>
      <xdr:col>55</xdr:col>
      <xdr:colOff>50800</xdr:colOff>
      <xdr:row>98</xdr:row>
      <xdr:rowOff>101854</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80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150131</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78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39105</xdr:rowOff>
    </xdr:from>
    <xdr:to>
      <xdr:col>50</xdr:col>
      <xdr:colOff>165100</xdr:colOff>
      <xdr:row>97</xdr:row>
      <xdr:rowOff>140705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6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157232</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444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130394</xdr:rowOff>
    </xdr:from>
    <xdr:to>
      <xdr:col>46</xdr:col>
      <xdr:colOff>38100</xdr:colOff>
      <xdr:row>98</xdr:row>
      <xdr:rowOff>60544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6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51671</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853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101650</xdr:rowOff>
    </xdr:from>
    <xdr:to>
      <xdr:col>41</xdr:col>
      <xdr:colOff>101600</xdr:colOff>
      <xdr:row>98</xdr:row>
      <xdr:rowOff>31800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3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48327</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507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46027</xdr:rowOff>
    </xdr:from>
    <xdr:to>
      <xdr:col>36</xdr:col>
      <xdr:colOff>165100</xdr:colOff>
      <xdr:row>97</xdr:row>
      <xdr:rowOff>147627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7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164154</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45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130927</xdr:rowOff>
    </xdr:from>
    <xdr:to>
      <xdr:col>85</xdr:col>
      <xdr:colOff>127000</xdr:colOff>
      <xdr:row>37</xdr:row>
      <xdr:rowOff>154920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474577"/>
          <a:ext cx="838200" cy="2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84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135229</xdr:rowOff>
    </xdr:from>
    <xdr:to>
      <xdr:col>81</xdr:col>
      <xdr:colOff>50800</xdr:colOff>
      <xdr:row>37</xdr:row>
      <xdr:rowOff>154920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4592300" y="6478879"/>
          <a:ext cx="889000" cy="1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114590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135229</xdr:rowOff>
    </xdr:from>
    <xdr:to>
      <xdr:col>76</xdr:col>
      <xdr:colOff>114300</xdr:colOff>
      <xdr:row>37</xdr:row>
      <xdr:rowOff>148547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478879"/>
          <a:ext cx="889000" cy="1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1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56416</xdr:rowOff>
    </xdr:from>
    <xdr:to>
      <xdr:col>71</xdr:col>
      <xdr:colOff>177800</xdr:colOff>
      <xdr:row>37</xdr:row>
      <xdr:rowOff>148547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814300" y="6400066"/>
          <a:ext cx="889000" cy="9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110651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45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80127</xdr:rowOff>
    </xdr:from>
    <xdr:to>
      <xdr:col>85</xdr:col>
      <xdr:colOff>177800</xdr:colOff>
      <xdr:row>38</xdr:row>
      <xdr:rowOff>10277</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42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58554</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40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104120</xdr:rowOff>
    </xdr:from>
    <xdr:to>
      <xdr:col>81</xdr:col>
      <xdr:colOff>101600</xdr:colOff>
      <xdr:row>38</xdr:row>
      <xdr:rowOff>34270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44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25397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54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84429</xdr:rowOff>
    </xdr:from>
    <xdr:to>
      <xdr:col>76</xdr:col>
      <xdr:colOff>165100</xdr:colOff>
      <xdr:row>38</xdr:row>
      <xdr:rowOff>14579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42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5706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52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97747</xdr:rowOff>
    </xdr:from>
    <xdr:to>
      <xdr:col>72</xdr:col>
      <xdr:colOff>38100</xdr:colOff>
      <xdr:row>38</xdr:row>
      <xdr:rowOff>27897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44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19024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53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5616</xdr:rowOff>
    </xdr:from>
    <xdr:to>
      <xdr:col>67</xdr:col>
      <xdr:colOff>101600</xdr:colOff>
      <xdr:row>37</xdr:row>
      <xdr:rowOff>107216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34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123743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12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136728</xdr:rowOff>
    </xdr:from>
    <xdr:to>
      <xdr:col>85</xdr:col>
      <xdr:colOff>127000</xdr:colOff>
      <xdr:row>58</xdr:row>
      <xdr:rowOff>10480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909378"/>
          <a:ext cx="838200" cy="4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10480</xdr:rowOff>
    </xdr:from>
    <xdr:to>
      <xdr:col>81</xdr:col>
      <xdr:colOff>50800</xdr:colOff>
      <xdr:row>58</xdr:row>
      <xdr:rowOff>19948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954580"/>
          <a:ext cx="889000" cy="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21680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62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154636</xdr:rowOff>
    </xdr:from>
    <xdr:to>
      <xdr:col>76</xdr:col>
      <xdr:colOff>114300</xdr:colOff>
      <xdr:row>58</xdr:row>
      <xdr:rowOff>19948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927286"/>
          <a:ext cx="889000" cy="3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154636</xdr:rowOff>
    </xdr:from>
    <xdr:to>
      <xdr:col>71</xdr:col>
      <xdr:colOff>177800</xdr:colOff>
      <xdr:row>58</xdr:row>
      <xdr:rowOff>34679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927286"/>
          <a:ext cx="889000" cy="5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16335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50423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85928</xdr:rowOff>
    </xdr:from>
    <xdr:to>
      <xdr:col>85</xdr:col>
      <xdr:colOff>177800</xdr:colOff>
      <xdr:row>58</xdr:row>
      <xdr:rowOff>16078</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85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64355</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837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131130</xdr:rowOff>
    </xdr:from>
    <xdr:to>
      <xdr:col>81</xdr:col>
      <xdr:colOff>101600</xdr:colOff>
      <xdr:row>58</xdr:row>
      <xdr:rowOff>61280</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90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52407</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181795" y="999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140598</xdr:rowOff>
    </xdr:from>
    <xdr:to>
      <xdr:col>76</xdr:col>
      <xdr:colOff>165100</xdr:colOff>
      <xdr:row>58</xdr:row>
      <xdr:rowOff>70748</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91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61875</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1000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103836</xdr:rowOff>
    </xdr:from>
    <xdr:to>
      <xdr:col>72</xdr:col>
      <xdr:colOff>38100</xdr:colOff>
      <xdr:row>58</xdr:row>
      <xdr:rowOff>33986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87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25113</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9969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155329</xdr:rowOff>
    </xdr:from>
    <xdr:to>
      <xdr:col>67</xdr:col>
      <xdr:colOff>101600</xdr:colOff>
      <xdr:row>58</xdr:row>
      <xdr:rowOff>85479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92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76606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02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13965</xdr:rowOff>
    </xdr:from>
    <xdr:to>
      <xdr:col>85</xdr:col>
      <xdr:colOff>127000</xdr:colOff>
      <xdr:row>79</xdr:row>
      <xdr:rowOff>25958</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58515"/>
          <a:ext cx="838200" cy="1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13965</xdr:rowOff>
    </xdr:from>
    <xdr:to>
      <xdr:col>81</xdr:col>
      <xdr:colOff>50800</xdr:colOff>
      <xdr:row>79</xdr:row>
      <xdr:rowOff>31311</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558515"/>
          <a:ext cx="889000" cy="1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143573</xdr:rowOff>
    </xdr:from>
    <xdr:to>
      <xdr:col>76</xdr:col>
      <xdr:colOff>114300</xdr:colOff>
      <xdr:row>79</xdr:row>
      <xdr:rowOff>31311</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16673"/>
          <a:ext cx="889000" cy="5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95624</xdr:rowOff>
    </xdr:from>
    <xdr:to>
      <xdr:col>71</xdr:col>
      <xdr:colOff>177800</xdr:colOff>
      <xdr:row>78</xdr:row>
      <xdr:rowOff>143573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468724"/>
          <a:ext cx="889000" cy="4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56422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60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57103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60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146608</xdr:rowOff>
    </xdr:from>
    <xdr:to>
      <xdr:col>85</xdr:col>
      <xdr:colOff>177800</xdr:colOff>
      <xdr:row>79</xdr:row>
      <xdr:rowOff>76758</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1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110975</xdr:rowOff>
    </xdr:from>
    <xdr:ext cx="534377"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134615</xdr:rowOff>
    </xdr:from>
    <xdr:to>
      <xdr:col>81</xdr:col>
      <xdr:colOff>101600</xdr:colOff>
      <xdr:row>79</xdr:row>
      <xdr:rowOff>64765</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0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55892</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14111" y="1360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151961</xdr:rowOff>
    </xdr:from>
    <xdr:to>
      <xdr:col>76</xdr:col>
      <xdr:colOff>165100</xdr:colOff>
      <xdr:row>79</xdr:row>
      <xdr:rowOff>82111</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2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73238</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25111" y="1361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92773</xdr:rowOff>
    </xdr:from>
    <xdr:to>
      <xdr:col>72</xdr:col>
      <xdr:colOff>38100</xdr:colOff>
      <xdr:row>79</xdr:row>
      <xdr:rowOff>22923</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46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39450</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32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44824</xdr:rowOff>
    </xdr:from>
    <xdr:to>
      <xdr:col>67</xdr:col>
      <xdr:colOff>101600</xdr:colOff>
      <xdr:row>78</xdr:row>
      <xdr:rowOff>146424</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41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162951</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319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163660</xdr:rowOff>
    </xdr:from>
    <xdr:to>
      <xdr:col>85</xdr:col>
      <xdr:colOff>127000</xdr:colOff>
      <xdr:row>97</xdr:row>
      <xdr:rowOff>74405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622860"/>
          <a:ext cx="838200" cy="8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157456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61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20428</xdr:rowOff>
    </xdr:from>
    <xdr:to>
      <xdr:col>81</xdr:col>
      <xdr:colOff>50800</xdr:colOff>
      <xdr:row>97</xdr:row>
      <xdr:rowOff>74405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4592300" y="16651078"/>
          <a:ext cx="889000" cy="5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128706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41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20428</xdr:rowOff>
    </xdr:from>
    <xdr:to>
      <xdr:col>76</xdr:col>
      <xdr:colOff>114300</xdr:colOff>
      <xdr:row>97</xdr:row>
      <xdr:rowOff>109829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651078"/>
          <a:ext cx="889000" cy="8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129356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109829</xdr:rowOff>
    </xdr:from>
    <xdr:to>
      <xdr:col>71</xdr:col>
      <xdr:colOff>177800</xdr:colOff>
      <xdr:row>97</xdr:row>
      <xdr:rowOff>133990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740479"/>
          <a:ext cx="889000" cy="2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168634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5611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112860</xdr:rowOff>
    </xdr:from>
    <xdr:to>
      <xdr:col>85</xdr:col>
      <xdr:colOff>177800</xdr:colOff>
      <xdr:row>97</xdr:row>
      <xdr:rowOff>43010</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5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135737</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42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23605</xdr:rowOff>
    </xdr:from>
    <xdr:to>
      <xdr:col>81</xdr:col>
      <xdr:colOff>101600</xdr:colOff>
      <xdr:row>97</xdr:row>
      <xdr:rowOff>125205</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65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116332</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674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141078</xdr:rowOff>
    </xdr:from>
    <xdr:to>
      <xdr:col>76</xdr:col>
      <xdr:colOff>165100</xdr:colOff>
      <xdr:row>97</xdr:row>
      <xdr:rowOff>71228</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60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87755</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6375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59029</xdr:rowOff>
    </xdr:from>
    <xdr:to>
      <xdr:col>72</xdr:col>
      <xdr:colOff>38100</xdr:colOff>
      <xdr:row>97</xdr:row>
      <xdr:rowOff>160629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68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151756</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6782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83190</xdr:rowOff>
    </xdr:from>
    <xdr:to>
      <xdr:col>67</xdr:col>
      <xdr:colOff>101600</xdr:colOff>
      <xdr:row>98</xdr:row>
      <xdr:rowOff>13340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71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4467</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6806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大幅な上昇が見られる総務費については、物価高騰対策事業の実施（総事業費</a:t>
          </a:r>
          <a:r>
            <a:rPr kumimoji="1" lang="en-US" altLang="ja-JP" sz="1300">
              <a:latin typeface="ＭＳ Ｐゴシック" panose="020B0600070205080204" pitchFamily="50" charset="-128"/>
              <a:ea typeface="ＭＳ Ｐゴシック" panose="020B0600070205080204" pitchFamily="50" charset="-128"/>
            </a:rPr>
            <a:t>58,880</a:t>
          </a:r>
          <a:r>
            <a:rPr kumimoji="1" lang="ja-JP" altLang="en-US" sz="1300">
              <a:latin typeface="ＭＳ Ｐゴシック" panose="020B0600070205080204" pitchFamily="50" charset="-128"/>
              <a:ea typeface="ＭＳ Ｐゴシック" panose="020B0600070205080204" pitchFamily="50" charset="-128"/>
            </a:rPr>
            <a:t>千円）や基金積立（財政調整基金へ</a:t>
          </a:r>
          <a:r>
            <a:rPr kumimoji="1" lang="en-US" altLang="ja-JP" sz="1300">
              <a:latin typeface="ＭＳ Ｐゴシック" panose="020B0600070205080204" pitchFamily="50" charset="-128"/>
              <a:ea typeface="ＭＳ Ｐゴシック" panose="020B0600070205080204" pitchFamily="50" charset="-128"/>
            </a:rPr>
            <a:t>300,000</a:t>
          </a:r>
          <a:r>
            <a:rPr kumimoji="1" lang="ja-JP" altLang="en-US" sz="1300">
              <a:latin typeface="ＭＳ Ｐゴシック" panose="020B0600070205080204" pitchFamily="50" charset="-128"/>
              <a:ea typeface="ＭＳ Ｐゴシック" panose="020B0600070205080204" pitchFamily="50" charset="-128"/>
            </a:rPr>
            <a:t>千円）を実施したことにより住民一人当たりの金額が</a:t>
          </a:r>
          <a:r>
            <a:rPr kumimoji="1" lang="en-US" altLang="ja-JP" sz="1300">
              <a:latin typeface="ＭＳ Ｐゴシック" panose="020B0600070205080204" pitchFamily="50" charset="-128"/>
              <a:ea typeface="ＭＳ Ｐゴシック" panose="020B0600070205080204" pitchFamily="50" charset="-128"/>
            </a:rPr>
            <a:t>132,250</a:t>
          </a:r>
          <a:r>
            <a:rPr kumimoji="1" lang="ja-JP" altLang="en-US" sz="1300">
              <a:latin typeface="ＭＳ Ｐゴシック" panose="020B0600070205080204" pitchFamily="50" charset="-128"/>
              <a:ea typeface="ＭＳ Ｐゴシック" panose="020B0600070205080204" pitchFamily="50" charset="-128"/>
            </a:rPr>
            <a:t>千円増加となった。農林水産業費について、当村基幹産業である農業において新たな病害虫が確認されていることからまん延防止対策として防除協力金の交付を行っており、発生地区の拡大により住民一人当たりの金額が</a:t>
          </a:r>
          <a:r>
            <a:rPr kumimoji="1" lang="en-US" altLang="ja-JP" sz="1300">
              <a:latin typeface="ＭＳ Ｐゴシック" panose="020B0600070205080204" pitchFamily="50" charset="-128"/>
              <a:ea typeface="ＭＳ Ｐゴシック" panose="020B0600070205080204" pitchFamily="50" charset="-128"/>
            </a:rPr>
            <a:t>40,877</a:t>
          </a:r>
          <a:r>
            <a:rPr kumimoji="1" lang="ja-JP" altLang="en-US" sz="1300">
              <a:latin typeface="ＭＳ Ｐゴシック" panose="020B0600070205080204" pitchFamily="50" charset="-128"/>
              <a:ea typeface="ＭＳ Ｐゴシック" panose="020B0600070205080204" pitchFamily="50" charset="-128"/>
            </a:rPr>
            <a:t>円の大幅な増加となった。土木費においては大型事業である単身者住宅建設工事が昨年度終了したことにより住民一人当たりの金額が</a:t>
          </a:r>
          <a:r>
            <a:rPr kumimoji="1" lang="en-US" altLang="ja-JP" sz="1300">
              <a:latin typeface="ＭＳ Ｐゴシック" panose="020B0600070205080204" pitchFamily="50" charset="-128"/>
              <a:ea typeface="ＭＳ Ｐゴシック" panose="020B0600070205080204" pitchFamily="50" charset="-128"/>
            </a:rPr>
            <a:t>81,207</a:t>
          </a:r>
          <a:r>
            <a:rPr kumimoji="1" lang="ja-JP" altLang="en-US" sz="1300">
              <a:latin typeface="ＭＳ Ｐゴシック" panose="020B0600070205080204" pitchFamily="50" charset="-128"/>
              <a:ea typeface="ＭＳ Ｐゴシック" panose="020B0600070205080204" pitchFamily="50" charset="-128"/>
            </a:rPr>
            <a:t>円の大幅な減額となった。公債費については令和２年度借入（緊急防災・減災事業債</a:t>
          </a:r>
          <a:r>
            <a:rPr kumimoji="1" lang="en-US" altLang="ja-JP" sz="1300">
              <a:latin typeface="ＭＳ Ｐゴシック" panose="020B0600070205080204" pitchFamily="50" charset="-128"/>
              <a:ea typeface="ＭＳ Ｐゴシック" panose="020B0600070205080204" pitchFamily="50" charset="-128"/>
            </a:rPr>
            <a:t>278,800</a:t>
          </a:r>
          <a:r>
            <a:rPr kumimoji="1" lang="ja-JP" altLang="en-US" sz="1300">
              <a:latin typeface="ＭＳ Ｐゴシック" panose="020B0600070205080204" pitchFamily="50" charset="-128"/>
              <a:ea typeface="ＭＳ Ｐゴシック" panose="020B0600070205080204" pitchFamily="50" charset="-128"/>
            </a:rPr>
            <a:t>千円）の元金返済が始まったことや臨時財政対策債（平成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年度借入額分）の繰上償還実施により、住民一人当たりの金額が</a:t>
          </a:r>
          <a:r>
            <a:rPr kumimoji="1" lang="en-US" altLang="ja-JP" sz="1300">
              <a:latin typeface="ＭＳ Ｐゴシック" panose="020B0600070205080204" pitchFamily="50" charset="-128"/>
              <a:ea typeface="ＭＳ Ｐゴシック" panose="020B0600070205080204" pitchFamily="50" charset="-128"/>
            </a:rPr>
            <a:t>43,147</a:t>
          </a:r>
          <a:r>
            <a:rPr kumimoji="1" lang="ja-JP" altLang="en-US" sz="1300">
              <a:latin typeface="ＭＳ Ｐゴシック" panose="020B0600070205080204" pitchFamily="50" charset="-128"/>
              <a:ea typeface="ＭＳ Ｐゴシック" panose="020B0600070205080204" pitchFamily="50" charset="-128"/>
            </a:rPr>
            <a:t>円の増加となった。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長野県南牧村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昨年度新規積立金として、財政調整基金へ</a:t>
          </a:r>
          <a:r>
            <a:rPr kumimoji="1" lang="en-US" altLang="ja-JP" sz="1400">
              <a:latin typeface="ＭＳ ゴシック" pitchFamily="49" charset="-128"/>
              <a:ea typeface="ＭＳ ゴシック" pitchFamily="49" charset="-128"/>
            </a:rPr>
            <a:t>300</a:t>
          </a:r>
          <a:r>
            <a:rPr kumimoji="1" lang="ja-JP" altLang="en-US" sz="1400">
              <a:latin typeface="ＭＳ ゴシック" pitchFamily="49" charset="-128"/>
              <a:ea typeface="ＭＳ ゴシック" pitchFamily="49" charset="-128"/>
            </a:rPr>
            <a:t>百万円積立を行ったことにより財政調整基金の残高が大幅に増えている。実質収支額においては赤字がないため安定した数値となっている。単年度収支については上記積立や繰上償還の実施により比率の増減が大きく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長野県南牧村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年度において、全会計で赤字は発生していない。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今後も赤字が発生しないよう健全な財政運営に努める。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長野県南牧村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繰上償還や利率の高い地方債の償還終了により年々減少してきたが、令和元年度より増加に転じた。大型事業に充当する地方債の借入額が増加したためである。（主に辺地対策事業債）また、増加に転じた年度の元金償還が始まりつつあるため、今後も増加が予測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公債比率の分子が小さい理由としては、交付税措置率の高い地方債の借り入れが多いことが要因として挙げられる。しかしながら近年措置率の低い地方債の借り入れも行っているため注意していく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長野県南牧村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繰上償還の実施や新たな地方債の発行抑制等により現在高は減少となってきたが、大型の公共事業の実施に伴い起債発行額は平成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現在高は増加してきた。近年は増加や減少を繰り返しているが、国の方針として臨時財政対策債の発行抑制があり、繰上償還の実施により令和５年度においては大幅な減少があった。しかしながら、令和６年度以降は大型事業による地方債発行額の増加が予測されているため注意す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その一方で、基金への積立により充当可能基金が増加したことや、交付税措置率の高い地方債の発行により基準財政需要額算入見込額は高い水準にあり、将来負担比率の分子は低い数値を維持している。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しかしながら、地方債現在高の増加は加護できない問題であるため、実施事業の選定をしっかりと行うことが大切であると考える。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長野県南牧村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令和５年度においては、財政調整基金の積立を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百万円実施したほか、基金利子の積立があったことにより増加となった。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短期的には、利息の再積立により微増していく予定であるが、今後義務教育施設整備や高速道路接続道及び周辺開発など基金活用を行う計画もあるため、減少に転じる予定。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地域振興基金：魅力ある地域づくりに資するための地域振興事業に必要となる費用の財源</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広域的行政施設整備基金：行政区を超えた広域的行政施設の老朽化や不足のための施設整備のための財源</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社会教育施設基金：社会教育施設の整備のための財源</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地域防災情報等提供施設整備基金：地域防災情報等提供施設の整備及び健全な運営に必要となる費用の財源</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地域振興基金：基金利子の再積立（</a:t>
          </a:r>
          <a:r>
            <a:rPr kumimoji="1" lang="en-US" altLang="ja-JP" sz="1100" b="0" i="0" baseline="0">
              <a:solidFill>
                <a:schemeClr val="dk1"/>
              </a:solidFill>
              <a:effectLst/>
              <a:latin typeface="+mn-lt"/>
              <a:ea typeface="+mn-ea"/>
              <a:cs typeface="+mn-cs"/>
            </a:rPr>
            <a:t>+4.6</a:t>
          </a:r>
          <a:r>
            <a:rPr kumimoji="1" lang="ja-JP" altLang="ja-JP" sz="1100" b="0" i="0" baseline="0">
              <a:solidFill>
                <a:schemeClr val="dk1"/>
              </a:solidFill>
              <a:effectLst/>
              <a:latin typeface="+mn-lt"/>
              <a:ea typeface="+mn-ea"/>
              <a:cs typeface="+mn-cs"/>
            </a:rPr>
            <a:t>百万円）による増加</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広域的行政施設整備基金：基金利子の再積立（</a:t>
          </a:r>
          <a:r>
            <a:rPr kumimoji="1" lang="en-US" altLang="ja-JP" sz="1100" b="0" i="0" baseline="0">
              <a:solidFill>
                <a:schemeClr val="dk1"/>
              </a:solidFill>
              <a:effectLst/>
              <a:latin typeface="+mn-lt"/>
              <a:ea typeface="+mn-ea"/>
              <a:cs typeface="+mn-cs"/>
            </a:rPr>
            <a:t>+0.6</a:t>
          </a:r>
          <a:r>
            <a:rPr kumimoji="1" lang="ja-JP" altLang="ja-JP" sz="1100" b="0" i="0" baseline="0">
              <a:solidFill>
                <a:schemeClr val="dk1"/>
              </a:solidFill>
              <a:effectLst/>
              <a:latin typeface="+mn-lt"/>
              <a:ea typeface="+mn-ea"/>
              <a:cs typeface="+mn-cs"/>
            </a:rPr>
            <a:t>百万円）による増加</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基本財産基金：基金利子の再積立（</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百万円）による増加</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社会教育施設基金：基金利子の再積立（</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百万円）による増加</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地域防災情報等提供施設整備基金：施設加入金の新規積立（</a:t>
          </a:r>
          <a:r>
            <a:rPr kumimoji="1" lang="en-US" altLang="ja-JP" sz="1100" b="0" i="0" baseline="0">
              <a:solidFill>
                <a:schemeClr val="dk1"/>
              </a:solidFill>
              <a:effectLst/>
              <a:latin typeface="+mn-lt"/>
              <a:ea typeface="+mn-ea"/>
              <a:cs typeface="+mn-cs"/>
            </a:rPr>
            <a:t>+2.3</a:t>
          </a:r>
          <a:r>
            <a:rPr kumimoji="1" lang="ja-JP" altLang="ja-JP" sz="1100" b="0" i="0" baseline="0">
              <a:solidFill>
                <a:schemeClr val="dk1"/>
              </a:solidFill>
              <a:effectLst/>
              <a:latin typeface="+mn-lt"/>
              <a:ea typeface="+mn-ea"/>
              <a:cs typeface="+mn-cs"/>
            </a:rPr>
            <a:t>百万円）と基金利子の再積立（</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百万円）による増加</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地域振興基金：小中学校統合に伴う学校教育施設整備や中部横断自動車道に係る接続道路及び周辺整備事業に充当する予定</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地域防災情報等提供施設整備基金：施設の新規加入金を毎年度新規積立する予定であるため、毎年度概ね</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百万円づつ増加する見込み</a:t>
          </a:r>
          <a:r>
            <a:rPr kumimoji="1" lang="ja-JP" altLang="en-US" sz="1100" b="0" i="0" baseline="0">
              <a:solidFill>
                <a:schemeClr val="dk1"/>
              </a:solidFill>
              <a:effectLst/>
              <a:latin typeface="+mn-lt"/>
              <a:ea typeface="+mn-ea"/>
              <a:cs typeface="+mn-cs"/>
            </a:rPr>
            <a:t>であるが、更新工事に係る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単独事業費分に充当予定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基金利子、新規積立（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年度ごとの事業量変動や、大規模災害等の緊急需要に対応するため、標準財政規模の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割を目安に積立を行う予定であるが、現在の標準財政規模に対し基金残高が目安を上回っているため新たな積立の予定はない。しかしながら近年の事業量増加に伴い令和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年度以降取り崩しを予定しているため減少が見込まれる。当村の残高基準を下回ることのないよう注意が必要である。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基金利子の積立による微増（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地方債の償還計画を踏まえ、短期的には新規に積立を行う予定はない。現状取り崩しの予定もない。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AX2" sqref="A2:AX2"/>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5101787</v>
      </c>
      <c r="BO4" s="449"/>
      <c r="BP4" s="449"/>
      <c r="BQ4" s="449"/>
      <c r="BR4" s="449"/>
      <c r="BS4" s="449"/>
      <c r="BT4" s="449"/>
      <c r="BU4" s="450"/>
      <c r="BV4" s="448">
        <v>4950648</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26.5</v>
      </c>
      <c r="CU4" s="589"/>
      <c r="CV4" s="589"/>
      <c r="CW4" s="589"/>
      <c r="CX4" s="589"/>
      <c r="CY4" s="589"/>
      <c r="CZ4" s="589"/>
      <c r="DA4" s="590"/>
      <c r="DB4" s="588">
        <v>29</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4349805</v>
      </c>
      <c r="BO5" s="420"/>
      <c r="BP5" s="420"/>
      <c r="BQ5" s="420"/>
      <c r="BR5" s="420"/>
      <c r="BS5" s="420"/>
      <c r="BT5" s="420"/>
      <c r="BU5" s="421"/>
      <c r="BV5" s="419">
        <v>3906972</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76.099999999999994</v>
      </c>
      <c r="CU5" s="417"/>
      <c r="CV5" s="417"/>
      <c r="CW5" s="417"/>
      <c r="CX5" s="417"/>
      <c r="CY5" s="417"/>
      <c r="CZ5" s="417"/>
      <c r="DA5" s="418"/>
      <c r="DB5" s="416">
        <v>73.3</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751982</v>
      </c>
      <c r="BO6" s="420"/>
      <c r="BP6" s="420"/>
      <c r="BQ6" s="420"/>
      <c r="BR6" s="420"/>
      <c r="BS6" s="420"/>
      <c r="BT6" s="420"/>
      <c r="BU6" s="421"/>
      <c r="BV6" s="419">
        <v>1043676</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76.5</v>
      </c>
      <c r="CU6" s="563"/>
      <c r="CV6" s="563"/>
      <c r="CW6" s="563"/>
      <c r="CX6" s="563"/>
      <c r="CY6" s="563"/>
      <c r="CZ6" s="563"/>
      <c r="DA6" s="564"/>
      <c r="DB6" s="562">
        <v>74.099999999999994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57145</v>
      </c>
      <c r="BO7" s="420"/>
      <c r="BP7" s="420"/>
      <c r="BQ7" s="420"/>
      <c r="BR7" s="420"/>
      <c r="BS7" s="420"/>
      <c r="BT7" s="420"/>
      <c r="BU7" s="421"/>
      <c r="BV7" s="419">
        <v>285339</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2621246</v>
      </c>
      <c r="CU7" s="420"/>
      <c r="CV7" s="420"/>
      <c r="CW7" s="420"/>
      <c r="CX7" s="420"/>
      <c r="CY7" s="420"/>
      <c r="CZ7" s="420"/>
      <c r="DA7" s="421"/>
      <c r="DB7" s="419">
        <v>2615567</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694837</v>
      </c>
      <c r="BO8" s="420"/>
      <c r="BP8" s="420"/>
      <c r="BQ8" s="420"/>
      <c r="BR8" s="420"/>
      <c r="BS8" s="420"/>
      <c r="BT8" s="420"/>
      <c r="BU8" s="421"/>
      <c r="BV8" s="419">
        <v>758337</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0.28000000000000003</v>
      </c>
      <c r="CU8" s="523"/>
      <c r="CV8" s="523"/>
      <c r="CW8" s="523"/>
      <c r="CX8" s="523"/>
      <c r="CY8" s="523"/>
      <c r="CZ8" s="523"/>
      <c r="DA8" s="524"/>
      <c r="DB8" s="522">
        <v>0.28999999999999998</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3242</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110</v>
      </c>
      <c r="AV9" s="478"/>
      <c r="AW9" s="478"/>
      <c r="AX9" s="478"/>
      <c r="AY9" s="433" t="s">
        <v>111</v>
      </c>
      <c r="AZ9" s="434"/>
      <c r="BA9" s="434"/>
      <c r="BB9" s="434"/>
      <c r="BC9" s="434"/>
      <c r="BD9" s="434"/>
      <c r="BE9" s="434"/>
      <c r="BF9" s="434"/>
      <c r="BG9" s="434"/>
      <c r="BH9" s="434"/>
      <c r="BI9" s="434"/>
      <c r="BJ9" s="434"/>
      <c r="BK9" s="434"/>
      <c r="BL9" s="434"/>
      <c r="BM9" s="435"/>
      <c r="BN9" s="419">
        <v>-63500</v>
      </c>
      <c r="BO9" s="420"/>
      <c r="BP9" s="420"/>
      <c r="BQ9" s="420"/>
      <c r="BR9" s="420"/>
      <c r="BS9" s="420"/>
      <c r="BT9" s="420"/>
      <c r="BU9" s="421"/>
      <c r="BV9" s="419">
        <v>-108083</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16</v>
      </c>
      <c r="CU9" s="417"/>
      <c r="CV9" s="417"/>
      <c r="CW9" s="417"/>
      <c r="CX9" s="417"/>
      <c r="CY9" s="417"/>
      <c r="CZ9" s="417"/>
      <c r="DA9" s="418"/>
      <c r="DB9" s="416">
        <v>12.7</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3408</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300378</v>
      </c>
      <c r="BO10" s="420"/>
      <c r="BP10" s="420"/>
      <c r="BQ10" s="420"/>
      <c r="BR10" s="420"/>
      <c r="BS10" s="420"/>
      <c r="BT10" s="420"/>
      <c r="BU10" s="421"/>
      <c r="BV10" s="419">
        <v>205</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110</v>
      </c>
      <c r="AV11" s="478"/>
      <c r="AW11" s="478"/>
      <c r="AX11" s="478"/>
      <c r="AY11" s="433" t="s">
        <v>120</v>
      </c>
      <c r="AZ11" s="434"/>
      <c r="BA11" s="434"/>
      <c r="BB11" s="434"/>
      <c r="BC11" s="434"/>
      <c r="BD11" s="434"/>
      <c r="BE11" s="434"/>
      <c r="BF11" s="434"/>
      <c r="BG11" s="434"/>
      <c r="BH11" s="434"/>
      <c r="BI11" s="434"/>
      <c r="BJ11" s="434"/>
      <c r="BK11" s="434"/>
      <c r="BL11" s="434"/>
      <c r="BM11" s="435"/>
      <c r="BN11" s="419">
        <v>95430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3017</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2775</v>
      </c>
      <c r="S13" s="507"/>
      <c r="T13" s="507"/>
      <c r="U13" s="507"/>
      <c r="V13" s="508"/>
      <c r="W13" s="509" t="s">
        <v>131</v>
      </c>
      <c r="X13" s="405"/>
      <c r="Y13" s="405"/>
      <c r="Z13" s="405"/>
      <c r="AA13" s="405"/>
      <c r="AB13" s="406"/>
      <c r="AC13" s="372">
        <v>1290</v>
      </c>
      <c r="AD13" s="373"/>
      <c r="AE13" s="373"/>
      <c r="AF13" s="373"/>
      <c r="AG13" s="374"/>
      <c r="AH13" s="372">
        <v>1330</v>
      </c>
      <c r="AI13" s="373"/>
      <c r="AJ13" s="373"/>
      <c r="AK13" s="373"/>
      <c r="AL13" s="432"/>
      <c r="AM13" s="476" t="s">
        <v>132</v>
      </c>
      <c r="AN13" s="376"/>
      <c r="AO13" s="376"/>
      <c r="AP13" s="376"/>
      <c r="AQ13" s="376"/>
      <c r="AR13" s="376"/>
      <c r="AS13" s="376"/>
      <c r="AT13" s="377"/>
      <c r="AU13" s="477" t="s">
        <v>110</v>
      </c>
      <c r="AV13" s="478"/>
      <c r="AW13" s="478"/>
      <c r="AX13" s="478"/>
      <c r="AY13" s="433" t="s">
        <v>133</v>
      </c>
      <c r="AZ13" s="434"/>
      <c r="BA13" s="434"/>
      <c r="BB13" s="434"/>
      <c r="BC13" s="434"/>
      <c r="BD13" s="434"/>
      <c r="BE13" s="434"/>
      <c r="BF13" s="434"/>
      <c r="BG13" s="434"/>
      <c r="BH13" s="434"/>
      <c r="BI13" s="434"/>
      <c r="BJ13" s="434"/>
      <c r="BK13" s="434"/>
      <c r="BL13" s="434"/>
      <c r="BM13" s="435"/>
      <c r="BN13" s="419">
        <v>332308</v>
      </c>
      <c r="BO13" s="420"/>
      <c r="BP13" s="420"/>
      <c r="BQ13" s="420"/>
      <c r="BR13" s="420"/>
      <c r="BS13" s="420"/>
      <c r="BT13" s="420"/>
      <c r="BU13" s="421"/>
      <c r="BV13" s="419">
        <v>-107878</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2.6</v>
      </c>
      <c r="CU13" s="417"/>
      <c r="CV13" s="417"/>
      <c r="CW13" s="417"/>
      <c r="CX13" s="417"/>
      <c r="CY13" s="417"/>
      <c r="CZ13" s="417"/>
      <c r="DA13" s="418"/>
      <c r="DB13" s="416">
        <v>1.8</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3035</v>
      </c>
      <c r="S14" s="507"/>
      <c r="T14" s="507"/>
      <c r="U14" s="507"/>
      <c r="V14" s="508"/>
      <c r="W14" s="510"/>
      <c r="X14" s="408"/>
      <c r="Y14" s="408"/>
      <c r="Z14" s="408"/>
      <c r="AA14" s="408"/>
      <c r="AB14" s="409"/>
      <c r="AC14" s="499">
        <v>61.3</v>
      </c>
      <c r="AD14" s="500"/>
      <c r="AE14" s="500"/>
      <c r="AF14" s="500"/>
      <c r="AG14" s="501"/>
      <c r="AH14" s="499">
        <v>60.7</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2791</v>
      </c>
      <c r="S15" s="507"/>
      <c r="T15" s="507"/>
      <c r="U15" s="507"/>
      <c r="V15" s="508"/>
      <c r="W15" s="509" t="s">
        <v>137</v>
      </c>
      <c r="X15" s="405"/>
      <c r="Y15" s="405"/>
      <c r="Z15" s="405"/>
      <c r="AA15" s="405"/>
      <c r="AB15" s="406"/>
      <c r="AC15" s="372">
        <v>97</v>
      </c>
      <c r="AD15" s="373"/>
      <c r="AE15" s="373"/>
      <c r="AF15" s="373"/>
      <c r="AG15" s="374"/>
      <c r="AH15" s="372">
        <v>105</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679013</v>
      </c>
      <c r="BO15" s="449"/>
      <c r="BP15" s="449"/>
      <c r="BQ15" s="449"/>
      <c r="BR15" s="449"/>
      <c r="BS15" s="449"/>
      <c r="BT15" s="449"/>
      <c r="BU15" s="450"/>
      <c r="BV15" s="448">
        <v>676867</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4.5999999999999996</v>
      </c>
      <c r="AD16" s="500"/>
      <c r="AE16" s="500"/>
      <c r="AF16" s="500"/>
      <c r="AG16" s="501"/>
      <c r="AH16" s="499">
        <v>4.8</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2438535</v>
      </c>
      <c r="BO16" s="420"/>
      <c r="BP16" s="420"/>
      <c r="BQ16" s="420"/>
      <c r="BR16" s="420"/>
      <c r="BS16" s="420"/>
      <c r="BT16" s="420"/>
      <c r="BU16" s="421"/>
      <c r="BV16" s="419">
        <v>2410425</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141</v>
      </c>
      <c r="S17" s="497"/>
      <c r="T17" s="497"/>
      <c r="U17" s="497"/>
      <c r="V17" s="498"/>
      <c r="W17" s="509" t="s">
        <v>144</v>
      </c>
      <c r="X17" s="405"/>
      <c r="Y17" s="405"/>
      <c r="Z17" s="405"/>
      <c r="AA17" s="405"/>
      <c r="AB17" s="406"/>
      <c r="AC17" s="372">
        <v>718</v>
      </c>
      <c r="AD17" s="373"/>
      <c r="AE17" s="373"/>
      <c r="AF17" s="373"/>
      <c r="AG17" s="374"/>
      <c r="AH17" s="372">
        <v>757</v>
      </c>
      <c r="AI17" s="373"/>
      <c r="AJ17" s="373"/>
      <c r="AK17" s="373"/>
      <c r="AL17" s="432"/>
      <c r="AM17" s="476"/>
      <c r="AN17" s="376"/>
      <c r="AO17" s="376"/>
      <c r="AP17" s="376"/>
      <c r="AQ17" s="376"/>
      <c r="AR17" s="376"/>
      <c r="AS17" s="376"/>
      <c r="AT17" s="377"/>
      <c r="AU17" s="477"/>
      <c r="AV17" s="478"/>
      <c r="AW17" s="478"/>
      <c r="AX17" s="478"/>
      <c r="AY17" s="433" t="s">
        <v>145</v>
      </c>
      <c r="AZ17" s="434"/>
      <c r="BA17" s="434"/>
      <c r="BB17" s="434"/>
      <c r="BC17" s="434"/>
      <c r="BD17" s="434"/>
      <c r="BE17" s="434"/>
      <c r="BF17" s="434"/>
      <c r="BG17" s="434"/>
      <c r="BH17" s="434"/>
      <c r="BI17" s="434"/>
      <c r="BJ17" s="434"/>
      <c r="BK17" s="434"/>
      <c r="BL17" s="434"/>
      <c r="BM17" s="435"/>
      <c r="BN17" s="419">
        <v>848884</v>
      </c>
      <c r="BO17" s="420"/>
      <c r="BP17" s="420"/>
      <c r="BQ17" s="420"/>
      <c r="BR17" s="420"/>
      <c r="BS17" s="420"/>
      <c r="BT17" s="420"/>
      <c r="BU17" s="421"/>
      <c r="BV17" s="419">
        <v>851672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146</v>
      </c>
      <c r="C18" s="470"/>
      <c r="D18" s="470"/>
      <c r="E18" s="471"/>
      <c r="F18" s="471"/>
      <c r="G18" s="471"/>
      <c r="H18" s="471"/>
      <c r="I18" s="471"/>
      <c r="J18" s="471"/>
      <c r="K18" s="471"/>
      <c r="L18" s="472">
        <v>133.09</v>
      </c>
      <c r="M18" s="472"/>
      <c r="N18" s="472"/>
      <c r="O18" s="472"/>
      <c r="P18" s="472"/>
      <c r="Q18" s="472"/>
      <c r="R18" s="473"/>
      <c r="S18" s="473"/>
      <c r="T18" s="473"/>
      <c r="U18" s="473"/>
      <c r="V18" s="474"/>
      <c r="W18" s="490"/>
      <c r="X18" s="491"/>
      <c r="Y18" s="491"/>
      <c r="Z18" s="491"/>
      <c r="AA18" s="491"/>
      <c r="AB18" s="515"/>
      <c r="AC18" s="389">
        <v>34.1</v>
      </c>
      <c r="AD18" s="390"/>
      <c r="AE18" s="390"/>
      <c r="AF18" s="390"/>
      <c r="AG18" s="475"/>
      <c r="AH18" s="389">
        <v>34.5</v>
      </c>
      <c r="AI18" s="390"/>
      <c r="AJ18" s="390"/>
      <c r="AK18" s="390"/>
      <c r="AL18" s="391"/>
      <c r="AM18" s="476"/>
      <c r="AN18" s="376"/>
      <c r="AO18" s="376"/>
      <c r="AP18" s="376"/>
      <c r="AQ18" s="376"/>
      <c r="AR18" s="376"/>
      <c r="AS18" s="376"/>
      <c r="AT18" s="377"/>
      <c r="AU18" s="477"/>
      <c r="AV18" s="478"/>
      <c r="AW18" s="478"/>
      <c r="AX18" s="478"/>
      <c r="AY18" s="433" t="s">
        <v>147</v>
      </c>
      <c r="AZ18" s="434"/>
      <c r="BA18" s="434"/>
      <c r="BB18" s="434"/>
      <c r="BC18" s="434"/>
      <c r="BD18" s="434"/>
      <c r="BE18" s="434"/>
      <c r="BF18" s="434"/>
      <c r="BG18" s="434"/>
      <c r="BH18" s="434"/>
      <c r="BI18" s="434"/>
      <c r="BJ18" s="434"/>
      <c r="BK18" s="434"/>
      <c r="BL18" s="434"/>
      <c r="BM18" s="435"/>
      <c r="BN18" s="419">
        <v>2022323</v>
      </c>
      <c r="BO18" s="420"/>
      <c r="BP18" s="420"/>
      <c r="BQ18" s="420"/>
      <c r="BR18" s="420"/>
      <c r="BS18" s="420"/>
      <c r="BT18" s="420"/>
      <c r="BU18" s="421"/>
      <c r="BV18" s="419">
        <v>1935522</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148</v>
      </c>
      <c r="C19" s="470"/>
      <c r="D19" s="470"/>
      <c r="E19" s="471"/>
      <c r="F19" s="471"/>
      <c r="G19" s="471"/>
      <c r="H19" s="471"/>
      <c r="I19" s="471"/>
      <c r="J19" s="471"/>
      <c r="K19" s="471"/>
      <c r="L19" s="479">
        <v>24</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149</v>
      </c>
      <c r="AZ19" s="434"/>
      <c r="BA19" s="434"/>
      <c r="BB19" s="434"/>
      <c r="BC19" s="434"/>
      <c r="BD19" s="434"/>
      <c r="BE19" s="434"/>
      <c r="BF19" s="434"/>
      <c r="BG19" s="434"/>
      <c r="BH19" s="434"/>
      <c r="BI19" s="434"/>
      <c r="BJ19" s="434"/>
      <c r="BK19" s="434"/>
      <c r="BL19" s="434"/>
      <c r="BM19" s="435"/>
      <c r="BN19" s="419">
        <v>3913155</v>
      </c>
      <c r="BO19" s="420"/>
      <c r="BP19" s="420"/>
      <c r="BQ19" s="420"/>
      <c r="BR19" s="420"/>
      <c r="BS19" s="420"/>
      <c r="BT19" s="420"/>
      <c r="BU19" s="421"/>
      <c r="BV19" s="419">
        <v>3937392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150</v>
      </c>
      <c r="C20" s="470"/>
      <c r="D20" s="470"/>
      <c r="E20" s="471"/>
      <c r="F20" s="471"/>
      <c r="G20" s="471"/>
      <c r="H20" s="471"/>
      <c r="I20" s="471"/>
      <c r="J20" s="471"/>
      <c r="K20" s="471"/>
      <c r="L20" s="479">
        <v>1075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151</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152</v>
      </c>
      <c r="C22" s="396"/>
      <c r="D22" s="397"/>
      <c r="E22" s="404" t="s">
        <v>1</v>
      </c>
      <c r="F22" s="405"/>
      <c r="G22" s="405"/>
      <c r="H22" s="405"/>
      <c r="I22" s="405"/>
      <c r="J22" s="405"/>
      <c r="K22" s="406"/>
      <c r="L22" s="404" t="s">
        <v>153</v>
      </c>
      <c r="M22" s="405"/>
      <c r="N22" s="405"/>
      <c r="O22" s="405"/>
      <c r="P22" s="406"/>
      <c r="Q22" s="410" t="s">
        <v>154</v>
      </c>
      <c r="R22" s="411"/>
      <c r="S22" s="411"/>
      <c r="T22" s="411"/>
      <c r="U22" s="411"/>
      <c r="V22" s="412"/>
      <c r="W22" s="461" t="s">
        <v>155</v>
      </c>
      <c r="X22" s="396"/>
      <c r="Y22" s="397"/>
      <c r="Z22" s="404" t="s">
        <v>1</v>
      </c>
      <c r="AA22" s="405"/>
      <c r="AB22" s="405"/>
      <c r="AC22" s="405"/>
      <c r="AD22" s="405"/>
      <c r="AE22" s="405"/>
      <c r="AF22" s="405"/>
      <c r="AG22" s="406"/>
      <c r="AH22" s="422" t="s">
        <v>156</v>
      </c>
      <c r="AI22" s="405"/>
      <c r="AJ22" s="405"/>
      <c r="AK22" s="405"/>
      <c r="AL22" s="406"/>
      <c r="AM22" s="422" t="s">
        <v>157</v>
      </c>
      <c r="AN22" s="423"/>
      <c r="AO22" s="423"/>
      <c r="AP22" s="423"/>
      <c r="AQ22" s="423"/>
      <c r="AR22" s="424"/>
      <c r="AS22" s="410" t="s">
        <v>154</v>
      </c>
      <c r="AT22" s="411"/>
      <c r="AU22" s="411"/>
      <c r="AV22" s="411"/>
      <c r="AW22" s="411"/>
      <c r="AX22" s="428"/>
      <c r="AY22" s="445" t="s">
        <v>158</v>
      </c>
      <c r="AZ22" s="446"/>
      <c r="BA22" s="446"/>
      <c r="BB22" s="446"/>
      <c r="BC22" s="446"/>
      <c r="BD22" s="446"/>
      <c r="BE22" s="446"/>
      <c r="BF22" s="446"/>
      <c r="BG22" s="446"/>
      <c r="BH22" s="446"/>
      <c r="BI22" s="446"/>
      <c r="BJ22" s="446"/>
      <c r="BK22" s="446"/>
      <c r="BL22" s="446"/>
      <c r="BM22" s="447"/>
      <c r="BN22" s="448">
        <v>3533805</v>
      </c>
      <c r="BO22" s="449"/>
      <c r="BP22" s="449"/>
      <c r="BQ22" s="449"/>
      <c r="BR22" s="449"/>
      <c r="BS22" s="449"/>
      <c r="BT22" s="449"/>
      <c r="BU22" s="450"/>
      <c r="BV22" s="448">
        <v>3802062</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159</v>
      </c>
      <c r="AZ23" s="434"/>
      <c r="BA23" s="434"/>
      <c r="BB23" s="434"/>
      <c r="BC23" s="434"/>
      <c r="BD23" s="434"/>
      <c r="BE23" s="434"/>
      <c r="BF23" s="434"/>
      <c r="BG23" s="434"/>
      <c r="BH23" s="434"/>
      <c r="BI23" s="434"/>
      <c r="BJ23" s="434"/>
      <c r="BK23" s="434"/>
      <c r="BL23" s="434"/>
      <c r="BM23" s="435"/>
      <c r="BN23" s="419">
        <v>2710939</v>
      </c>
      <c r="BO23" s="420"/>
      <c r="BP23" s="420"/>
      <c r="BQ23" s="420"/>
      <c r="BR23" s="420"/>
      <c r="BS23" s="420"/>
      <c r="BT23" s="420"/>
      <c r="BU23" s="421"/>
      <c r="BV23" s="419">
        <v>2824422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160</v>
      </c>
      <c r="F24" s="376"/>
      <c r="G24" s="376"/>
      <c r="H24" s="376"/>
      <c r="I24" s="376"/>
      <c r="J24" s="376"/>
      <c r="K24" s="377"/>
      <c r="L24" s="372">
        <v>1</v>
      </c>
      <c r="M24" s="373"/>
      <c r="N24" s="373"/>
      <c r="O24" s="373"/>
      <c r="P24" s="374"/>
      <c r="Q24" s="372">
        <v>7450</v>
      </c>
      <c r="R24" s="373"/>
      <c r="S24" s="373"/>
      <c r="T24" s="373"/>
      <c r="U24" s="373"/>
      <c r="V24" s="374"/>
      <c r="W24" s="462"/>
      <c r="X24" s="399"/>
      <c r="Y24" s="400"/>
      <c r="Z24" s="375" t="s">
        <v>161</v>
      </c>
      <c r="AA24" s="376"/>
      <c r="AB24" s="376"/>
      <c r="AC24" s="376"/>
      <c r="AD24" s="376"/>
      <c r="AE24" s="376"/>
      <c r="AF24" s="376"/>
      <c r="AG24" s="377"/>
      <c r="AH24" s="372">
        <v>53</v>
      </c>
      <c r="AI24" s="373"/>
      <c r="AJ24" s="373"/>
      <c r="AK24" s="373"/>
      <c r="AL24" s="374"/>
      <c r="AM24" s="372">
        <v>161862</v>
      </c>
      <c r="AN24" s="373"/>
      <c r="AO24" s="373"/>
      <c r="AP24" s="373"/>
      <c r="AQ24" s="373"/>
      <c r="AR24" s="374"/>
      <c r="AS24" s="372">
        <v>3054</v>
      </c>
      <c r="AT24" s="373"/>
      <c r="AU24" s="373"/>
      <c r="AV24" s="373"/>
      <c r="AW24" s="373"/>
      <c r="AX24" s="432"/>
      <c r="AY24" s="392" t="s">
        <v>162</v>
      </c>
      <c r="AZ24" s="393"/>
      <c r="BA24" s="393"/>
      <c r="BB24" s="393"/>
      <c r="BC24" s="393"/>
      <c r="BD24" s="393"/>
      <c r="BE24" s="393"/>
      <c r="BF24" s="393"/>
      <c r="BG24" s="393"/>
      <c r="BH24" s="393"/>
      <c r="BI24" s="393"/>
      <c r="BJ24" s="393"/>
      <c r="BK24" s="393"/>
      <c r="BL24" s="393"/>
      <c r="BM24" s="394"/>
      <c r="BN24" s="419">
        <v>2990843</v>
      </c>
      <c r="BO24" s="420"/>
      <c r="BP24" s="420"/>
      <c r="BQ24" s="420"/>
      <c r="BR24" s="420"/>
      <c r="BS24" s="420"/>
      <c r="BT24" s="420"/>
      <c r="BU24" s="421"/>
      <c r="BV24" s="419">
        <v>3146953</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163</v>
      </c>
      <c r="F25" s="376"/>
      <c r="G25" s="376"/>
      <c r="H25" s="376"/>
      <c r="I25" s="376"/>
      <c r="J25" s="376"/>
      <c r="K25" s="377"/>
      <c r="L25" s="372">
        <v>1</v>
      </c>
      <c r="M25" s="373"/>
      <c r="N25" s="373"/>
      <c r="O25" s="373"/>
      <c r="P25" s="374"/>
      <c r="Q25" s="372">
        <v>6010</v>
      </c>
      <c r="R25" s="373"/>
      <c r="S25" s="373"/>
      <c r="T25" s="373"/>
      <c r="U25" s="373"/>
      <c r="V25" s="374"/>
      <c r="W25" s="462"/>
      <c r="X25" s="399"/>
      <c r="Y25" s="400"/>
      <c r="Z25" s="375" t="s">
        <v>164</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165</v>
      </c>
      <c r="AZ25" s="446"/>
      <c r="BA25" s="446"/>
      <c r="BB25" s="446"/>
      <c r="BC25" s="446"/>
      <c r="BD25" s="446"/>
      <c r="BE25" s="446"/>
      <c r="BF25" s="446"/>
      <c r="BG25" s="446"/>
      <c r="BH25" s="446"/>
      <c r="BI25" s="446"/>
      <c r="BJ25" s="446"/>
      <c r="BK25" s="446"/>
      <c r="BL25" s="446"/>
      <c r="BM25" s="447"/>
      <c r="BN25" s="448" t="s">
        <v>122</v>
      </c>
      <c r="BO25" s="449"/>
      <c r="BP25" s="449"/>
      <c r="BQ25" s="449"/>
      <c r="BR25" s="449"/>
      <c r="BS25" s="449"/>
      <c r="BT25" s="449"/>
      <c r="BU25" s="450"/>
      <c r="BV25" s="448" t="s">
        <v>122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166</v>
      </c>
      <c r="F26" s="376"/>
      <c r="G26" s="376"/>
      <c r="H26" s="376"/>
      <c r="I26" s="376"/>
      <c r="J26" s="376"/>
      <c r="K26" s="377"/>
      <c r="L26" s="372">
        <v>1</v>
      </c>
      <c r="M26" s="373"/>
      <c r="N26" s="373"/>
      <c r="O26" s="373"/>
      <c r="P26" s="374"/>
      <c r="Q26" s="372">
        <v>5370</v>
      </c>
      <c r="R26" s="373"/>
      <c r="S26" s="373"/>
      <c r="T26" s="373"/>
      <c r="U26" s="373"/>
      <c r="V26" s="374"/>
      <c r="W26" s="462"/>
      <c r="X26" s="399"/>
      <c r="Y26" s="400"/>
      <c r="Z26" s="375" t="s">
        <v>167</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168</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169</v>
      </c>
      <c r="F27" s="376"/>
      <c r="G27" s="376"/>
      <c r="H27" s="376"/>
      <c r="I27" s="376"/>
      <c r="J27" s="376"/>
      <c r="K27" s="377"/>
      <c r="L27" s="372">
        <v>1</v>
      </c>
      <c r="M27" s="373"/>
      <c r="N27" s="373"/>
      <c r="O27" s="373"/>
      <c r="P27" s="374"/>
      <c r="Q27" s="372">
        <v>2540</v>
      </c>
      <c r="R27" s="373"/>
      <c r="S27" s="373"/>
      <c r="T27" s="373"/>
      <c r="U27" s="373"/>
      <c r="V27" s="374"/>
      <c r="W27" s="462"/>
      <c r="X27" s="399"/>
      <c r="Y27" s="400"/>
      <c r="Z27" s="375" t="s">
        <v>170</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171</v>
      </c>
      <c r="AZ27" s="457"/>
      <c r="BA27" s="457"/>
      <c r="BB27" s="457"/>
      <c r="BC27" s="457"/>
      <c r="BD27" s="457"/>
      <c r="BE27" s="457"/>
      <c r="BF27" s="457"/>
      <c r="BG27" s="457"/>
      <c r="BH27" s="457"/>
      <c r="BI27" s="457"/>
      <c r="BJ27" s="457"/>
      <c r="BK27" s="457"/>
      <c r="BL27" s="457"/>
      <c r="BM27" s="458"/>
      <c r="BN27" s="453">
        <v>104301</v>
      </c>
      <c r="BO27" s="454"/>
      <c r="BP27" s="454"/>
      <c r="BQ27" s="454"/>
      <c r="BR27" s="454"/>
      <c r="BS27" s="454"/>
      <c r="BT27" s="454"/>
      <c r="BU27" s="455"/>
      <c r="BV27" s="453">
        <v>104278</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172</v>
      </c>
      <c r="F28" s="376"/>
      <c r="G28" s="376"/>
      <c r="H28" s="376"/>
      <c r="I28" s="376"/>
      <c r="J28" s="376"/>
      <c r="K28" s="377"/>
      <c r="L28" s="372">
        <v>1</v>
      </c>
      <c r="M28" s="373"/>
      <c r="N28" s="373"/>
      <c r="O28" s="373"/>
      <c r="P28" s="374"/>
      <c r="Q28" s="372">
        <v>1770</v>
      </c>
      <c r="R28" s="373"/>
      <c r="S28" s="373"/>
      <c r="T28" s="373"/>
      <c r="U28" s="373"/>
      <c r="V28" s="374"/>
      <c r="W28" s="462"/>
      <c r="X28" s="399"/>
      <c r="Y28" s="400"/>
      <c r="Z28" s="375" t="s">
        <v>173</v>
      </c>
      <c r="AA28" s="376"/>
      <c r="AB28" s="376"/>
      <c r="AC28" s="376"/>
      <c r="AD28" s="376"/>
      <c r="AE28" s="376"/>
      <c r="AF28" s="376"/>
      <c r="AG28" s="377"/>
      <c r="AH28" s="372">
        <v>4</v>
      </c>
      <c r="AI28" s="373"/>
      <c r="AJ28" s="373"/>
      <c r="AK28" s="373"/>
      <c r="AL28" s="374"/>
      <c r="AM28" s="372">
        <v>11280</v>
      </c>
      <c r="AN28" s="373"/>
      <c r="AO28" s="373"/>
      <c r="AP28" s="373"/>
      <c r="AQ28" s="373"/>
      <c r="AR28" s="374"/>
      <c r="AS28" s="372">
        <v>2820</v>
      </c>
      <c r="AT28" s="373"/>
      <c r="AU28" s="373"/>
      <c r="AV28" s="373"/>
      <c r="AW28" s="373"/>
      <c r="AX28" s="432"/>
      <c r="AY28" s="436" t="s">
        <v>174</v>
      </c>
      <c r="AZ28" s="437"/>
      <c r="BA28" s="437"/>
      <c r="BB28" s="438"/>
      <c r="BC28" s="445" t="s">
        <v>46</v>
      </c>
      <c r="BD28" s="446"/>
      <c r="BE28" s="446"/>
      <c r="BF28" s="446"/>
      <c r="BG28" s="446"/>
      <c r="BH28" s="446"/>
      <c r="BI28" s="446"/>
      <c r="BJ28" s="446"/>
      <c r="BK28" s="446"/>
      <c r="BL28" s="446"/>
      <c r="BM28" s="447"/>
      <c r="BN28" s="448">
        <v>956684</v>
      </c>
      <c r="BO28" s="449"/>
      <c r="BP28" s="449"/>
      <c r="BQ28" s="449"/>
      <c r="BR28" s="449"/>
      <c r="BS28" s="449"/>
      <c r="BT28" s="449"/>
      <c r="BU28" s="450"/>
      <c r="BV28" s="448">
        <v>656306</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175</v>
      </c>
      <c r="F29" s="376"/>
      <c r="G29" s="376"/>
      <c r="H29" s="376"/>
      <c r="I29" s="376"/>
      <c r="J29" s="376"/>
      <c r="K29" s="377"/>
      <c r="L29" s="372">
        <v>6</v>
      </c>
      <c r="M29" s="373"/>
      <c r="N29" s="373"/>
      <c r="O29" s="373"/>
      <c r="P29" s="374"/>
      <c r="Q29" s="372">
        <v>1600</v>
      </c>
      <c r="R29" s="373"/>
      <c r="S29" s="373"/>
      <c r="T29" s="373"/>
      <c r="U29" s="373"/>
      <c r="V29" s="374"/>
      <c r="W29" s="463"/>
      <c r="X29" s="464"/>
      <c r="Y29" s="465"/>
      <c r="Z29" s="375" t="s">
        <v>176</v>
      </c>
      <c r="AA29" s="376"/>
      <c r="AB29" s="376"/>
      <c r="AC29" s="376"/>
      <c r="AD29" s="376"/>
      <c r="AE29" s="376"/>
      <c r="AF29" s="376"/>
      <c r="AG29" s="377"/>
      <c r="AH29" s="372">
        <v>57</v>
      </c>
      <c r="AI29" s="373"/>
      <c r="AJ29" s="373"/>
      <c r="AK29" s="373"/>
      <c r="AL29" s="374"/>
      <c r="AM29" s="372">
        <v>173142</v>
      </c>
      <c r="AN29" s="373"/>
      <c r="AO29" s="373"/>
      <c r="AP29" s="373"/>
      <c r="AQ29" s="373"/>
      <c r="AR29" s="374"/>
      <c r="AS29" s="372">
        <v>3038</v>
      </c>
      <c r="AT29" s="373"/>
      <c r="AU29" s="373"/>
      <c r="AV29" s="373"/>
      <c r="AW29" s="373"/>
      <c r="AX29" s="432"/>
      <c r="AY29" s="439"/>
      <c r="AZ29" s="440"/>
      <c r="BA29" s="440"/>
      <c r="BB29" s="441"/>
      <c r="BC29" s="433" t="s">
        <v>177</v>
      </c>
      <c r="BD29" s="434"/>
      <c r="BE29" s="434"/>
      <c r="BF29" s="434"/>
      <c r="BG29" s="434"/>
      <c r="BH29" s="434"/>
      <c r="BI29" s="434"/>
      <c r="BJ29" s="434"/>
      <c r="BK29" s="434"/>
      <c r="BL29" s="434"/>
      <c r="BM29" s="435"/>
      <c r="BN29" s="419">
        <v>406917</v>
      </c>
      <c r="BO29" s="420"/>
      <c r="BP29" s="420"/>
      <c r="BQ29" s="420"/>
      <c r="BR29" s="420"/>
      <c r="BS29" s="420"/>
      <c r="BT29" s="420"/>
      <c r="BU29" s="421"/>
      <c r="BV29" s="419">
        <v>406828</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178</v>
      </c>
      <c r="X30" s="387"/>
      <c r="Y30" s="387"/>
      <c r="Z30" s="387"/>
      <c r="AA30" s="387"/>
      <c r="AB30" s="387"/>
      <c r="AC30" s="387"/>
      <c r="AD30" s="387"/>
      <c r="AE30" s="387"/>
      <c r="AF30" s="387"/>
      <c r="AG30" s="388"/>
      <c r="AH30" s="389">
        <v>95.7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6093007</v>
      </c>
      <c r="BO30" s="454"/>
      <c r="BP30" s="454"/>
      <c r="BQ30" s="454"/>
      <c r="BR30" s="454"/>
      <c r="BS30" s="454"/>
      <c r="BT30" s="454"/>
      <c r="BU30" s="455"/>
      <c r="BV30" s="453">
        <v>6073630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179</v>
      </c>
      <c r="D32" s="378"/>
      <c r="E32" s="378"/>
      <c r="F32" s="378"/>
      <c r="G32" s="378"/>
      <c r="H32" s="378"/>
      <c r="I32" s="378"/>
      <c r="J32" s="378"/>
      <c r="K32" s="378"/>
      <c r="L32" s="378"/>
      <c r="M32" s="378"/>
      <c r="N32" s="378"/>
      <c r="O32" s="378"/>
      <c r="P32" s="378"/>
      <c r="Q32" s="378"/>
      <c r="R32" s="378"/>
      <c r="S32" s="378"/>
      <c r="U32" s="379" t="s">
        <v>180</v>
      </c>
      <c r="V32" s="379"/>
      <c r="W32" s="379"/>
      <c r="X32" s="379"/>
      <c r="Y32" s="379"/>
      <c r="Z32" s="379"/>
      <c r="AA32" s="379"/>
      <c r="AB32" s="379"/>
      <c r="AC32" s="379"/>
      <c r="AD32" s="379"/>
      <c r="AE32" s="379"/>
      <c r="AF32" s="379"/>
      <c r="AG32" s="379"/>
      <c r="AH32" s="379"/>
      <c r="AI32" s="379"/>
      <c r="AJ32" s="379"/>
      <c r="AK32" s="379"/>
      <c r="AM32" s="379" t="s">
        <v>181</v>
      </c>
      <c r="AN32" s="379"/>
      <c r="AO32" s="379"/>
      <c r="AP32" s="379"/>
      <c r="AQ32" s="379"/>
      <c r="AR32" s="379"/>
      <c r="AS32" s="379"/>
      <c r="AT32" s="379"/>
      <c r="AU32" s="379"/>
      <c r="AV32" s="379"/>
      <c r="AW32" s="379"/>
      <c r="AX32" s="379"/>
      <c r="AY32" s="379"/>
      <c r="AZ32" s="379"/>
      <c r="BA32" s="379"/>
      <c r="BB32" s="379"/>
      <c r="BC32" s="379"/>
      <c r="BE32" s="379" t="s">
        <v>182</v>
      </c>
      <c r="BF32" s="379"/>
      <c r="BG32" s="379"/>
      <c r="BH32" s="379"/>
      <c r="BI32" s="379"/>
      <c r="BJ32" s="379"/>
      <c r="BK32" s="379"/>
      <c r="BL32" s="379"/>
      <c r="BM32" s="379"/>
      <c r="BN32" s="379"/>
      <c r="BO32" s="379"/>
      <c r="BP32" s="379"/>
      <c r="BQ32" s="379"/>
      <c r="BR32" s="379"/>
      <c r="BS32" s="379"/>
      <c r="BT32" s="379"/>
      <c r="BU32" s="379"/>
      <c r="BW32" s="379" t="s">
        <v>183</v>
      </c>
      <c r="BX32" s="379"/>
      <c r="BY32" s="379"/>
      <c r="BZ32" s="379"/>
      <c r="CA32" s="379"/>
      <c r="CB32" s="379"/>
      <c r="CC32" s="379"/>
      <c r="CD32" s="379"/>
      <c r="CE32" s="379"/>
      <c r="CF32" s="379"/>
      <c r="CG32" s="379"/>
      <c r="CH32" s="379"/>
      <c r="CI32" s="379"/>
      <c r="CJ32" s="379"/>
      <c r="CK32" s="379"/>
      <c r="CL32" s="379"/>
      <c r="CM32" s="379"/>
      <c r="CO32" s="379" t="s">
        <v>184</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185</v>
      </c>
      <c r="D33" s="371"/>
      <c r="E33" s="370" t="s">
        <v>186</v>
      </c>
      <c r="F33" s="370"/>
      <c r="G33" s="370"/>
      <c r="H33" s="370"/>
      <c r="I33" s="370"/>
      <c r="J33" s="370"/>
      <c r="K33" s="370"/>
      <c r="L33" s="370"/>
      <c r="M33" s="370"/>
      <c r="N33" s="370"/>
      <c r="O33" s="370"/>
      <c r="P33" s="370"/>
      <c r="Q33" s="370"/>
      <c r="R33" s="370"/>
      <c r="S33" s="370"/>
      <c r="T33" s="206"/>
      <c r="U33" s="371" t="s">
        <v>185</v>
      </c>
      <c r="V33" s="371"/>
      <c r="W33" s="370" t="s">
        <v>186</v>
      </c>
      <c r="X33" s="370"/>
      <c r="Y33" s="370"/>
      <c r="Z33" s="370"/>
      <c r="AA33" s="370"/>
      <c r="AB33" s="370"/>
      <c r="AC33" s="370"/>
      <c r="AD33" s="370"/>
      <c r="AE33" s="370"/>
      <c r="AF33" s="370"/>
      <c r="AG33" s="370"/>
      <c r="AH33" s="370"/>
      <c r="AI33" s="370"/>
      <c r="AJ33" s="370"/>
      <c r="AK33" s="370"/>
      <c r="AL33" s="206"/>
      <c r="AM33" s="371" t="s">
        <v>185</v>
      </c>
      <c r="AN33" s="371"/>
      <c r="AO33" s="370" t="s">
        <v>186</v>
      </c>
      <c r="AP33" s="370"/>
      <c r="AQ33" s="370"/>
      <c r="AR33" s="370"/>
      <c r="AS33" s="370"/>
      <c r="AT33" s="370"/>
      <c r="AU33" s="370"/>
      <c r="AV33" s="370"/>
      <c r="AW33" s="370"/>
      <c r="AX33" s="370"/>
      <c r="AY33" s="370"/>
      <c r="AZ33" s="370"/>
      <c r="BA33" s="370"/>
      <c r="BB33" s="370"/>
      <c r="BC33" s="370"/>
      <c r="BD33" s="207"/>
      <c r="BE33" s="370" t="s">
        <v>187</v>
      </c>
      <c r="BF33" s="370"/>
      <c r="BG33" s="370" t="s">
        <v>188</v>
      </c>
      <c r="BH33" s="370"/>
      <c r="BI33" s="370"/>
      <c r="BJ33" s="370"/>
      <c r="BK33" s="370"/>
      <c r="BL33" s="370"/>
      <c r="BM33" s="370"/>
      <c r="BN33" s="370"/>
      <c r="BO33" s="370"/>
      <c r="BP33" s="370"/>
      <c r="BQ33" s="370"/>
      <c r="BR33" s="370"/>
      <c r="BS33" s="370"/>
      <c r="BT33" s="370"/>
      <c r="BU33" s="370"/>
      <c r="BV33" s="207"/>
      <c r="BW33" s="371" t="s">
        <v>187</v>
      </c>
      <c r="BX33" s="371"/>
      <c r="BY33" s="370" t="s">
        <v>189</v>
      </c>
      <c r="BZ33" s="370"/>
      <c r="CA33" s="370"/>
      <c r="CB33" s="370"/>
      <c r="CC33" s="370"/>
      <c r="CD33" s="370"/>
      <c r="CE33" s="370"/>
      <c r="CF33" s="370"/>
      <c r="CG33" s="370"/>
      <c r="CH33" s="370"/>
      <c r="CI33" s="370"/>
      <c r="CJ33" s="370"/>
      <c r="CK33" s="370"/>
      <c r="CL33" s="370"/>
      <c r="CM33" s="370"/>
      <c r="CN33" s="206"/>
      <c r="CO33" s="371" t="s">
        <v>185</v>
      </c>
      <c r="CP33" s="371"/>
      <c r="CQ33" s="370" t="s">
        <v>190</v>
      </c>
      <c r="CR33" s="370"/>
      <c r="CS33" s="370"/>
      <c r="CT33" s="370"/>
      <c r="CU33" s="370"/>
      <c r="CV33" s="370"/>
      <c r="CW33" s="370"/>
      <c r="CX33" s="370"/>
      <c r="CY33" s="370"/>
      <c r="CZ33" s="370"/>
      <c r="DA33" s="370"/>
      <c r="DB33" s="370"/>
      <c r="DC33" s="370"/>
      <c r="DD33" s="370"/>
      <c r="DE33" s="370"/>
      <c r="DF33" s="206"/>
      <c r="DG33" s="369" t="s">
        <v>191</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簡易水道事業会計</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IF('各会計、関係団体の財政状況及び健全化判断比率'!B33="","",'各会計、関係団体の財政状況及び健全化判断比率'!B33)</f>
        <v>宅地造成事業特別会計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佐久広域連合（一般会計）</v>
      </c>
      <c r="BZ34" s="368"/>
      <c r="CA34" s="368"/>
      <c r="CB34" s="368"/>
      <c r="CC34" s="368"/>
      <c r="CD34" s="368"/>
      <c r="CE34" s="368"/>
      <c r="CF34" s="368"/>
      <c r="CG34" s="368"/>
      <c r="CH34" s="368"/>
      <c r="CI34" s="368"/>
      <c r="CJ34" s="368"/>
      <c r="CK34" s="368"/>
      <c r="CL34" s="368"/>
      <c r="CM34" s="368"/>
      <c r="CN34" s="181"/>
      <c r="CO34" s="367">
        <f>IF(CQ34="","",MAX(C34:D43,U34:V43,AM34:AN43,BE34:BF43,BW34:BX43)+1)</f>
        <v>19</v>
      </c>
      <c r="CP34" s="367"/>
      <c r="CQ34" s="368" t="str">
        <f>IF('各会計、関係団体の財政状況及び健全化判断比率'!BS7="","",'各会計、関係団体の財政状況及び健全化判断比率'!BS7)</f>
        <v>南牧村振興公社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診療所特別会計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佐久広域連合（消防特別会計）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佐久広域連合（特別養護老人ホーム特別会計）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佐久広域連合（救護施設特別会計）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南佐久環境衛生組合（一般会計）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南佐久環境衛生組合（公共下水道事業特別会計）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長野県後期高齢者医療広域連合（一般会計）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長野県後期高齢者医療広域連合（後期高齢者医療特別会計）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17</v>
      </c>
      <c r="BX42" s="367"/>
      <c r="BY42" s="368" t="str">
        <f>IF('各会計、関係団体の財政状況及び健全化判断比率'!B76="","",'各会計、関係団体の財政状況及び健全化判断比率'!B76)</f>
        <v>長野県市町村自治振興組合（一般会計）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18</v>
      </c>
      <c r="BX43" s="367"/>
      <c r="BY43" s="368" t="str">
        <f>IF('各会計、関係団体の財政状況及び健全化判断比率'!B77="","",'各会計、関係団体の財政状況及び健全化判断比率'!B77)</f>
        <v>長野県市町村総合事務組合（一般会計）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192</v>
      </c>
      <c r="E46" s="364" t="s">
        <v>193</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194</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195</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196</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197</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198</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199</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200</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OerYg+HpJL0P51IlfYfEktND8KKiF1L6Ff8GJBSE8nxaRrDlwRo2ozLeSzI9FoDw8CEW9mdthbmC+HOVwukYbg==" saltValue="jAYR683hudQqvphDBG1u9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election activeCell="Z28" sqref="Z28:AC28"/>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201</v>
      </c>
      <c r="DI1" s="718"/>
      <c r="DJ1" s="718"/>
      <c r="DK1" s="718"/>
      <c r="DL1" s="718"/>
      <c r="DM1" s="718"/>
      <c r="DN1" s="719"/>
      <c r="DO1" s="214"/>
      <c r="DP1" s="717" t="s">
        <v>202</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204</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205</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206</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207</v>
      </c>
      <c r="S4" s="674"/>
      <c r="T4" s="674"/>
      <c r="U4" s="674"/>
      <c r="V4" s="674"/>
      <c r="W4" s="674"/>
      <c r="X4" s="674"/>
      <c r="Y4" s="675"/>
      <c r="Z4" s="673" t="s">
        <v>208</v>
      </c>
      <c r="AA4" s="674"/>
      <c r="AB4" s="674"/>
      <c r="AC4" s="675"/>
      <c r="AD4" s="673" t="s">
        <v>209</v>
      </c>
      <c r="AE4" s="674"/>
      <c r="AF4" s="674"/>
      <c r="AG4" s="674"/>
      <c r="AH4" s="674"/>
      <c r="AI4" s="674"/>
      <c r="AJ4" s="674"/>
      <c r="AK4" s="675"/>
      <c r="AL4" s="673" t="s">
        <v>208</v>
      </c>
      <c r="AM4" s="674"/>
      <c r="AN4" s="674"/>
      <c r="AO4" s="675"/>
      <c r="AP4" s="720" t="s">
        <v>210</v>
      </c>
      <c r="AQ4" s="720"/>
      <c r="AR4" s="720"/>
      <c r="AS4" s="720"/>
      <c r="AT4" s="720"/>
      <c r="AU4" s="720"/>
      <c r="AV4" s="720"/>
      <c r="AW4" s="720"/>
      <c r="AX4" s="720"/>
      <c r="AY4" s="720"/>
      <c r="AZ4" s="720"/>
      <c r="BA4" s="720"/>
      <c r="BB4" s="720"/>
      <c r="BC4" s="720"/>
      <c r="BD4" s="720"/>
      <c r="BE4" s="720"/>
      <c r="BF4" s="720"/>
      <c r="BG4" s="720" t="s">
        <v>211</v>
      </c>
      <c r="BH4" s="720"/>
      <c r="BI4" s="720"/>
      <c r="BJ4" s="720"/>
      <c r="BK4" s="720"/>
      <c r="BL4" s="720"/>
      <c r="BM4" s="720"/>
      <c r="BN4" s="720"/>
      <c r="BO4" s="720" t="s">
        <v>208</v>
      </c>
      <c r="BP4" s="720"/>
      <c r="BQ4" s="720"/>
      <c r="BR4" s="720"/>
      <c r="BS4" s="720" t="s">
        <v>212</v>
      </c>
      <c r="BT4" s="720"/>
      <c r="BU4" s="720"/>
      <c r="BV4" s="720"/>
      <c r="BW4" s="720"/>
      <c r="BX4" s="720"/>
      <c r="BY4" s="720"/>
      <c r="BZ4" s="720"/>
      <c r="CA4" s="720"/>
      <c r="CB4" s="720"/>
      <c r="CD4" s="673" t="s">
        <v>213</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214</v>
      </c>
      <c r="C5" s="680"/>
      <c r="D5" s="680"/>
      <c r="E5" s="680"/>
      <c r="F5" s="680"/>
      <c r="G5" s="680"/>
      <c r="H5" s="680"/>
      <c r="I5" s="680"/>
      <c r="J5" s="680"/>
      <c r="K5" s="680"/>
      <c r="L5" s="680"/>
      <c r="M5" s="680"/>
      <c r="N5" s="680"/>
      <c r="O5" s="680"/>
      <c r="P5" s="680"/>
      <c r="Q5" s="681"/>
      <c r="R5" s="676">
        <v>640036</v>
      </c>
      <c r="S5" s="677"/>
      <c r="T5" s="677"/>
      <c r="U5" s="677"/>
      <c r="V5" s="677"/>
      <c r="W5" s="677"/>
      <c r="X5" s="677"/>
      <c r="Y5" s="702"/>
      <c r="Z5" s="715">
        <v>12.5</v>
      </c>
      <c r="AA5" s="715"/>
      <c r="AB5" s="715"/>
      <c r="AC5" s="715"/>
      <c r="AD5" s="716">
        <v>640036</v>
      </c>
      <c r="AE5" s="716"/>
      <c r="AF5" s="716"/>
      <c r="AG5" s="716"/>
      <c r="AH5" s="716"/>
      <c r="AI5" s="716"/>
      <c r="AJ5" s="716"/>
      <c r="AK5" s="716"/>
      <c r="AL5" s="703">
        <v>24.2</v>
      </c>
      <c r="AM5" s="685"/>
      <c r="AN5" s="685"/>
      <c r="AO5" s="704"/>
      <c r="AP5" s="679" t="s">
        <v>215</v>
      </c>
      <c r="AQ5" s="680"/>
      <c r="AR5" s="680"/>
      <c r="AS5" s="680"/>
      <c r="AT5" s="680"/>
      <c r="AU5" s="680"/>
      <c r="AV5" s="680"/>
      <c r="AW5" s="680"/>
      <c r="AX5" s="680"/>
      <c r="AY5" s="680"/>
      <c r="AZ5" s="680"/>
      <c r="BA5" s="680"/>
      <c r="BB5" s="680"/>
      <c r="BC5" s="680"/>
      <c r="BD5" s="680"/>
      <c r="BE5" s="680"/>
      <c r="BF5" s="681"/>
      <c r="BG5" s="621">
        <v>638846</v>
      </c>
      <c r="BH5" s="622"/>
      <c r="BI5" s="622"/>
      <c r="BJ5" s="622"/>
      <c r="BK5" s="622"/>
      <c r="BL5" s="622"/>
      <c r="BM5" s="622"/>
      <c r="BN5" s="623"/>
      <c r="BO5" s="659">
        <v>99.8</v>
      </c>
      <c r="BP5" s="659"/>
      <c r="BQ5" s="659"/>
      <c r="BR5" s="659"/>
      <c r="BS5" s="660">
        <v>20</v>
      </c>
      <c r="BT5" s="660"/>
      <c r="BU5" s="660"/>
      <c r="BV5" s="660"/>
      <c r="BW5" s="660"/>
      <c r="BX5" s="660"/>
      <c r="BY5" s="660"/>
      <c r="BZ5" s="660"/>
      <c r="CA5" s="660"/>
      <c r="CB5" s="695"/>
      <c r="CD5" s="673" t="s">
        <v>210</v>
      </c>
      <c r="CE5" s="674"/>
      <c r="CF5" s="674"/>
      <c r="CG5" s="674"/>
      <c r="CH5" s="674"/>
      <c r="CI5" s="674"/>
      <c r="CJ5" s="674"/>
      <c r="CK5" s="674"/>
      <c r="CL5" s="674"/>
      <c r="CM5" s="674"/>
      <c r="CN5" s="674"/>
      <c r="CO5" s="674"/>
      <c r="CP5" s="674"/>
      <c r="CQ5" s="675"/>
      <c r="CR5" s="673" t="s">
        <v>216</v>
      </c>
      <c r="CS5" s="674"/>
      <c r="CT5" s="674"/>
      <c r="CU5" s="674"/>
      <c r="CV5" s="674"/>
      <c r="CW5" s="674"/>
      <c r="CX5" s="674"/>
      <c r="CY5" s="675"/>
      <c r="CZ5" s="673" t="s">
        <v>208</v>
      </c>
      <c r="DA5" s="674"/>
      <c r="DB5" s="674"/>
      <c r="DC5" s="675"/>
      <c r="DD5" s="673" t="s">
        <v>217</v>
      </c>
      <c r="DE5" s="674"/>
      <c r="DF5" s="674"/>
      <c r="DG5" s="674"/>
      <c r="DH5" s="674"/>
      <c r="DI5" s="674"/>
      <c r="DJ5" s="674"/>
      <c r="DK5" s="674"/>
      <c r="DL5" s="674"/>
      <c r="DM5" s="674"/>
      <c r="DN5" s="674"/>
      <c r="DO5" s="674"/>
      <c r="DP5" s="675"/>
      <c r="DQ5" s="673" t="s">
        <v>218</v>
      </c>
      <c r="DR5" s="674"/>
      <c r="DS5" s="674"/>
      <c r="DT5" s="674"/>
      <c r="DU5" s="674"/>
      <c r="DV5" s="674"/>
      <c r="DW5" s="674"/>
      <c r="DX5" s="674"/>
      <c r="DY5" s="674"/>
      <c r="DZ5" s="674"/>
      <c r="EA5" s="674"/>
      <c r="EB5" s="674"/>
      <c r="EC5" s="675"/>
    </row>
    <row r="6" spans="2:143" ht="11.25" customHeight="1" x14ac:dyDescent="0.15">
      <c r="B6" s="618" t="s">
        <v>219</v>
      </c>
      <c r="C6" s="619"/>
      <c r="D6" s="619"/>
      <c r="E6" s="619"/>
      <c r="F6" s="619"/>
      <c r="G6" s="619"/>
      <c r="H6" s="619"/>
      <c r="I6" s="619"/>
      <c r="J6" s="619"/>
      <c r="K6" s="619"/>
      <c r="L6" s="619"/>
      <c r="M6" s="619"/>
      <c r="N6" s="619"/>
      <c r="O6" s="619"/>
      <c r="P6" s="619"/>
      <c r="Q6" s="620"/>
      <c r="R6" s="621">
        <v>96075</v>
      </c>
      <c r="S6" s="622"/>
      <c r="T6" s="622"/>
      <c r="U6" s="622"/>
      <c r="V6" s="622"/>
      <c r="W6" s="622"/>
      <c r="X6" s="622"/>
      <c r="Y6" s="623"/>
      <c r="Z6" s="659">
        <v>1.9</v>
      </c>
      <c r="AA6" s="659"/>
      <c r="AB6" s="659"/>
      <c r="AC6" s="659"/>
      <c r="AD6" s="660">
        <v>96075</v>
      </c>
      <c r="AE6" s="660"/>
      <c r="AF6" s="660"/>
      <c r="AG6" s="660"/>
      <c r="AH6" s="660"/>
      <c r="AI6" s="660"/>
      <c r="AJ6" s="660"/>
      <c r="AK6" s="660"/>
      <c r="AL6" s="624">
        <v>3.6</v>
      </c>
      <c r="AM6" s="625"/>
      <c r="AN6" s="625"/>
      <c r="AO6" s="661"/>
      <c r="AP6" s="618" t="s">
        <v>220</v>
      </c>
      <c r="AQ6" s="619"/>
      <c r="AR6" s="619"/>
      <c r="AS6" s="619"/>
      <c r="AT6" s="619"/>
      <c r="AU6" s="619"/>
      <c r="AV6" s="619"/>
      <c r="AW6" s="619"/>
      <c r="AX6" s="619"/>
      <c r="AY6" s="619"/>
      <c r="AZ6" s="619"/>
      <c r="BA6" s="619"/>
      <c r="BB6" s="619"/>
      <c r="BC6" s="619"/>
      <c r="BD6" s="619"/>
      <c r="BE6" s="619"/>
      <c r="BF6" s="620"/>
      <c r="BG6" s="621">
        <v>638846</v>
      </c>
      <c r="BH6" s="622"/>
      <c r="BI6" s="622"/>
      <c r="BJ6" s="622"/>
      <c r="BK6" s="622"/>
      <c r="BL6" s="622"/>
      <c r="BM6" s="622"/>
      <c r="BN6" s="623"/>
      <c r="BO6" s="659">
        <v>99.8</v>
      </c>
      <c r="BP6" s="659"/>
      <c r="BQ6" s="659"/>
      <c r="BR6" s="659"/>
      <c r="BS6" s="660">
        <v>20</v>
      </c>
      <c r="BT6" s="660"/>
      <c r="BU6" s="660"/>
      <c r="BV6" s="660"/>
      <c r="BW6" s="660"/>
      <c r="BX6" s="660"/>
      <c r="BY6" s="660"/>
      <c r="BZ6" s="660"/>
      <c r="CA6" s="660"/>
      <c r="CB6" s="695"/>
      <c r="CD6" s="679" t="s">
        <v>221</v>
      </c>
      <c r="CE6" s="680"/>
      <c r="CF6" s="680"/>
      <c r="CG6" s="680"/>
      <c r="CH6" s="680"/>
      <c r="CI6" s="680"/>
      <c r="CJ6" s="680"/>
      <c r="CK6" s="680"/>
      <c r="CL6" s="680"/>
      <c r="CM6" s="680"/>
      <c r="CN6" s="680"/>
      <c r="CO6" s="680"/>
      <c r="CP6" s="680"/>
      <c r="CQ6" s="681"/>
      <c r="CR6" s="621">
        <v>30551</v>
      </c>
      <c r="CS6" s="622"/>
      <c r="CT6" s="622"/>
      <c r="CU6" s="622"/>
      <c r="CV6" s="622"/>
      <c r="CW6" s="622"/>
      <c r="CX6" s="622"/>
      <c r="CY6" s="623"/>
      <c r="CZ6" s="703">
        <v>0.7</v>
      </c>
      <c r="DA6" s="685"/>
      <c r="DB6" s="685"/>
      <c r="DC6" s="705"/>
      <c r="DD6" s="627" t="s">
        <v>122</v>
      </c>
      <c r="DE6" s="622"/>
      <c r="DF6" s="622"/>
      <c r="DG6" s="622"/>
      <c r="DH6" s="622"/>
      <c r="DI6" s="622"/>
      <c r="DJ6" s="622"/>
      <c r="DK6" s="622"/>
      <c r="DL6" s="622"/>
      <c r="DM6" s="622"/>
      <c r="DN6" s="622"/>
      <c r="DO6" s="622"/>
      <c r="DP6" s="623"/>
      <c r="DQ6" s="627">
        <v>30551</v>
      </c>
      <c r="DR6" s="622"/>
      <c r="DS6" s="622"/>
      <c r="DT6" s="622"/>
      <c r="DU6" s="622"/>
      <c r="DV6" s="622"/>
      <c r="DW6" s="622"/>
      <c r="DX6" s="622"/>
      <c r="DY6" s="622"/>
      <c r="DZ6" s="622"/>
      <c r="EA6" s="622"/>
      <c r="EB6" s="622"/>
      <c r="EC6" s="658"/>
    </row>
    <row r="7" spans="2:143" ht="11.25" customHeight="1" x14ac:dyDescent="0.15">
      <c r="B7" s="618" t="s">
        <v>222</v>
      </c>
      <c r="C7" s="619"/>
      <c r="D7" s="619"/>
      <c r="E7" s="619"/>
      <c r="F7" s="619"/>
      <c r="G7" s="619"/>
      <c r="H7" s="619"/>
      <c r="I7" s="619"/>
      <c r="J7" s="619"/>
      <c r="K7" s="619"/>
      <c r="L7" s="619"/>
      <c r="M7" s="619"/>
      <c r="N7" s="619"/>
      <c r="O7" s="619"/>
      <c r="P7" s="619"/>
      <c r="Q7" s="620"/>
      <c r="R7" s="621">
        <v>130</v>
      </c>
      <c r="S7" s="622"/>
      <c r="T7" s="622"/>
      <c r="U7" s="622"/>
      <c r="V7" s="622"/>
      <c r="W7" s="622"/>
      <c r="X7" s="622"/>
      <c r="Y7" s="623"/>
      <c r="Z7" s="659">
        <v>0</v>
      </c>
      <c r="AA7" s="659"/>
      <c r="AB7" s="659"/>
      <c r="AC7" s="659"/>
      <c r="AD7" s="660">
        <v>130</v>
      </c>
      <c r="AE7" s="660"/>
      <c r="AF7" s="660"/>
      <c r="AG7" s="660"/>
      <c r="AH7" s="660"/>
      <c r="AI7" s="660"/>
      <c r="AJ7" s="660"/>
      <c r="AK7" s="660"/>
      <c r="AL7" s="624">
        <v>0</v>
      </c>
      <c r="AM7" s="625"/>
      <c r="AN7" s="625"/>
      <c r="AO7" s="661"/>
      <c r="AP7" s="618" t="s">
        <v>223</v>
      </c>
      <c r="AQ7" s="619"/>
      <c r="AR7" s="619"/>
      <c r="AS7" s="619"/>
      <c r="AT7" s="619"/>
      <c r="AU7" s="619"/>
      <c r="AV7" s="619"/>
      <c r="AW7" s="619"/>
      <c r="AX7" s="619"/>
      <c r="AY7" s="619"/>
      <c r="AZ7" s="619"/>
      <c r="BA7" s="619"/>
      <c r="BB7" s="619"/>
      <c r="BC7" s="619"/>
      <c r="BD7" s="619"/>
      <c r="BE7" s="619"/>
      <c r="BF7" s="620"/>
      <c r="BG7" s="621">
        <v>170622</v>
      </c>
      <c r="BH7" s="622"/>
      <c r="BI7" s="622"/>
      <c r="BJ7" s="622"/>
      <c r="BK7" s="622"/>
      <c r="BL7" s="622"/>
      <c r="BM7" s="622"/>
      <c r="BN7" s="623"/>
      <c r="BO7" s="659">
        <v>26.7</v>
      </c>
      <c r="BP7" s="659"/>
      <c r="BQ7" s="659"/>
      <c r="BR7" s="659"/>
      <c r="BS7" s="660">
        <v>20</v>
      </c>
      <c r="BT7" s="660"/>
      <c r="BU7" s="660"/>
      <c r="BV7" s="660"/>
      <c r="BW7" s="660"/>
      <c r="BX7" s="660"/>
      <c r="BY7" s="660"/>
      <c r="BZ7" s="660"/>
      <c r="CA7" s="660"/>
      <c r="CB7" s="695"/>
      <c r="CD7" s="618" t="s">
        <v>224</v>
      </c>
      <c r="CE7" s="619"/>
      <c r="CF7" s="619"/>
      <c r="CG7" s="619"/>
      <c r="CH7" s="619"/>
      <c r="CI7" s="619"/>
      <c r="CJ7" s="619"/>
      <c r="CK7" s="619"/>
      <c r="CL7" s="619"/>
      <c r="CM7" s="619"/>
      <c r="CN7" s="619"/>
      <c r="CO7" s="619"/>
      <c r="CP7" s="619"/>
      <c r="CQ7" s="620"/>
      <c r="CR7" s="621">
        <v>1119828</v>
      </c>
      <c r="CS7" s="622"/>
      <c r="CT7" s="622"/>
      <c r="CU7" s="622"/>
      <c r="CV7" s="622"/>
      <c r="CW7" s="622"/>
      <c r="CX7" s="622"/>
      <c r="CY7" s="623"/>
      <c r="CZ7" s="659">
        <v>25.7</v>
      </c>
      <c r="DA7" s="659"/>
      <c r="DB7" s="659"/>
      <c r="DC7" s="659"/>
      <c r="DD7" s="627">
        <v>127396</v>
      </c>
      <c r="DE7" s="622"/>
      <c r="DF7" s="622"/>
      <c r="DG7" s="622"/>
      <c r="DH7" s="622"/>
      <c r="DI7" s="622"/>
      <c r="DJ7" s="622"/>
      <c r="DK7" s="622"/>
      <c r="DL7" s="622"/>
      <c r="DM7" s="622"/>
      <c r="DN7" s="622"/>
      <c r="DO7" s="622"/>
      <c r="DP7" s="623"/>
      <c r="DQ7" s="627">
        <v>780386</v>
      </c>
      <c r="DR7" s="622"/>
      <c r="DS7" s="622"/>
      <c r="DT7" s="622"/>
      <c r="DU7" s="622"/>
      <c r="DV7" s="622"/>
      <c r="DW7" s="622"/>
      <c r="DX7" s="622"/>
      <c r="DY7" s="622"/>
      <c r="DZ7" s="622"/>
      <c r="EA7" s="622"/>
      <c r="EB7" s="622"/>
      <c r="EC7" s="658"/>
    </row>
    <row r="8" spans="2:143" ht="11.25" customHeight="1" x14ac:dyDescent="0.15">
      <c r="B8" s="618" t="s">
        <v>225</v>
      </c>
      <c r="C8" s="619"/>
      <c r="D8" s="619"/>
      <c r="E8" s="619"/>
      <c r="F8" s="619"/>
      <c r="G8" s="619"/>
      <c r="H8" s="619"/>
      <c r="I8" s="619"/>
      <c r="J8" s="619"/>
      <c r="K8" s="619"/>
      <c r="L8" s="619"/>
      <c r="M8" s="619"/>
      <c r="N8" s="619"/>
      <c r="O8" s="619"/>
      <c r="P8" s="619"/>
      <c r="Q8" s="620"/>
      <c r="R8" s="621">
        <v>2393</v>
      </c>
      <c r="S8" s="622"/>
      <c r="T8" s="622"/>
      <c r="U8" s="622"/>
      <c r="V8" s="622"/>
      <c r="W8" s="622"/>
      <c r="X8" s="622"/>
      <c r="Y8" s="623"/>
      <c r="Z8" s="659">
        <v>0</v>
      </c>
      <c r="AA8" s="659"/>
      <c r="AB8" s="659"/>
      <c r="AC8" s="659"/>
      <c r="AD8" s="660">
        <v>2393</v>
      </c>
      <c r="AE8" s="660"/>
      <c r="AF8" s="660"/>
      <c r="AG8" s="660"/>
      <c r="AH8" s="660"/>
      <c r="AI8" s="660"/>
      <c r="AJ8" s="660"/>
      <c r="AK8" s="660"/>
      <c r="AL8" s="624">
        <v>0.1</v>
      </c>
      <c r="AM8" s="625"/>
      <c r="AN8" s="625"/>
      <c r="AO8" s="661"/>
      <c r="AP8" s="618" t="s">
        <v>226</v>
      </c>
      <c r="AQ8" s="619"/>
      <c r="AR8" s="619"/>
      <c r="AS8" s="619"/>
      <c r="AT8" s="619"/>
      <c r="AU8" s="619"/>
      <c r="AV8" s="619"/>
      <c r="AW8" s="619"/>
      <c r="AX8" s="619"/>
      <c r="AY8" s="619"/>
      <c r="AZ8" s="619"/>
      <c r="BA8" s="619"/>
      <c r="BB8" s="619"/>
      <c r="BC8" s="619"/>
      <c r="BD8" s="619"/>
      <c r="BE8" s="619"/>
      <c r="BF8" s="620"/>
      <c r="BG8" s="621">
        <v>10289</v>
      </c>
      <c r="BH8" s="622"/>
      <c r="BI8" s="622"/>
      <c r="BJ8" s="622"/>
      <c r="BK8" s="622"/>
      <c r="BL8" s="622"/>
      <c r="BM8" s="622"/>
      <c r="BN8" s="623"/>
      <c r="BO8" s="659">
        <v>1.6</v>
      </c>
      <c r="BP8" s="659"/>
      <c r="BQ8" s="659"/>
      <c r="BR8" s="659"/>
      <c r="BS8" s="660" t="s">
        <v>122</v>
      </c>
      <c r="BT8" s="660"/>
      <c r="BU8" s="660"/>
      <c r="BV8" s="660"/>
      <c r="BW8" s="660"/>
      <c r="BX8" s="660"/>
      <c r="BY8" s="660"/>
      <c r="BZ8" s="660"/>
      <c r="CA8" s="660"/>
      <c r="CB8" s="695"/>
      <c r="CD8" s="618" t="s">
        <v>227</v>
      </c>
      <c r="CE8" s="619"/>
      <c r="CF8" s="619"/>
      <c r="CG8" s="619"/>
      <c r="CH8" s="619"/>
      <c r="CI8" s="619"/>
      <c r="CJ8" s="619"/>
      <c r="CK8" s="619"/>
      <c r="CL8" s="619"/>
      <c r="CM8" s="619"/>
      <c r="CN8" s="619"/>
      <c r="CO8" s="619"/>
      <c r="CP8" s="619"/>
      <c r="CQ8" s="620"/>
      <c r="CR8" s="621">
        <v>669519</v>
      </c>
      <c r="CS8" s="622"/>
      <c r="CT8" s="622"/>
      <c r="CU8" s="622"/>
      <c r="CV8" s="622"/>
      <c r="CW8" s="622"/>
      <c r="CX8" s="622"/>
      <c r="CY8" s="623"/>
      <c r="CZ8" s="659">
        <v>15.4</v>
      </c>
      <c r="DA8" s="659"/>
      <c r="DB8" s="659"/>
      <c r="DC8" s="659"/>
      <c r="DD8" s="627">
        <v>20312</v>
      </c>
      <c r="DE8" s="622"/>
      <c r="DF8" s="622"/>
      <c r="DG8" s="622"/>
      <c r="DH8" s="622"/>
      <c r="DI8" s="622"/>
      <c r="DJ8" s="622"/>
      <c r="DK8" s="622"/>
      <c r="DL8" s="622"/>
      <c r="DM8" s="622"/>
      <c r="DN8" s="622"/>
      <c r="DO8" s="622"/>
      <c r="DP8" s="623"/>
      <c r="DQ8" s="627">
        <v>477608</v>
      </c>
      <c r="DR8" s="622"/>
      <c r="DS8" s="622"/>
      <c r="DT8" s="622"/>
      <c r="DU8" s="622"/>
      <c r="DV8" s="622"/>
      <c r="DW8" s="622"/>
      <c r="DX8" s="622"/>
      <c r="DY8" s="622"/>
      <c r="DZ8" s="622"/>
      <c r="EA8" s="622"/>
      <c r="EB8" s="622"/>
      <c r="EC8" s="658"/>
    </row>
    <row r="9" spans="2:143" ht="11.25" customHeight="1" x14ac:dyDescent="0.15">
      <c r="B9" s="618" t="s">
        <v>228</v>
      </c>
      <c r="C9" s="619"/>
      <c r="D9" s="619"/>
      <c r="E9" s="619"/>
      <c r="F9" s="619"/>
      <c r="G9" s="619"/>
      <c r="H9" s="619"/>
      <c r="I9" s="619"/>
      <c r="J9" s="619"/>
      <c r="K9" s="619"/>
      <c r="L9" s="619"/>
      <c r="M9" s="619"/>
      <c r="N9" s="619"/>
      <c r="O9" s="619"/>
      <c r="P9" s="619"/>
      <c r="Q9" s="620"/>
      <c r="R9" s="621">
        <v>2334</v>
      </c>
      <c r="S9" s="622"/>
      <c r="T9" s="622"/>
      <c r="U9" s="622"/>
      <c r="V9" s="622"/>
      <c r="W9" s="622"/>
      <c r="X9" s="622"/>
      <c r="Y9" s="623"/>
      <c r="Z9" s="659">
        <v>0</v>
      </c>
      <c r="AA9" s="659"/>
      <c r="AB9" s="659"/>
      <c r="AC9" s="659"/>
      <c r="AD9" s="660">
        <v>2334</v>
      </c>
      <c r="AE9" s="660"/>
      <c r="AF9" s="660"/>
      <c r="AG9" s="660"/>
      <c r="AH9" s="660"/>
      <c r="AI9" s="660"/>
      <c r="AJ9" s="660"/>
      <c r="AK9" s="660"/>
      <c r="AL9" s="624">
        <v>0.1</v>
      </c>
      <c r="AM9" s="625"/>
      <c r="AN9" s="625"/>
      <c r="AO9" s="661"/>
      <c r="AP9" s="618" t="s">
        <v>229</v>
      </c>
      <c r="AQ9" s="619"/>
      <c r="AR9" s="619"/>
      <c r="AS9" s="619"/>
      <c r="AT9" s="619"/>
      <c r="AU9" s="619"/>
      <c r="AV9" s="619"/>
      <c r="AW9" s="619"/>
      <c r="AX9" s="619"/>
      <c r="AY9" s="619"/>
      <c r="AZ9" s="619"/>
      <c r="BA9" s="619"/>
      <c r="BB9" s="619"/>
      <c r="BC9" s="619"/>
      <c r="BD9" s="619"/>
      <c r="BE9" s="619"/>
      <c r="BF9" s="620"/>
      <c r="BG9" s="621">
        <v>135891</v>
      </c>
      <c r="BH9" s="622"/>
      <c r="BI9" s="622"/>
      <c r="BJ9" s="622"/>
      <c r="BK9" s="622"/>
      <c r="BL9" s="622"/>
      <c r="BM9" s="622"/>
      <c r="BN9" s="623"/>
      <c r="BO9" s="659">
        <v>21.2</v>
      </c>
      <c r="BP9" s="659"/>
      <c r="BQ9" s="659"/>
      <c r="BR9" s="659"/>
      <c r="BS9" s="660" t="s">
        <v>122</v>
      </c>
      <c r="BT9" s="660"/>
      <c r="BU9" s="660"/>
      <c r="BV9" s="660"/>
      <c r="BW9" s="660"/>
      <c r="BX9" s="660"/>
      <c r="BY9" s="660"/>
      <c r="BZ9" s="660"/>
      <c r="CA9" s="660"/>
      <c r="CB9" s="695"/>
      <c r="CD9" s="618" t="s">
        <v>230</v>
      </c>
      <c r="CE9" s="619"/>
      <c r="CF9" s="619"/>
      <c r="CG9" s="619"/>
      <c r="CH9" s="619"/>
      <c r="CI9" s="619"/>
      <c r="CJ9" s="619"/>
      <c r="CK9" s="619"/>
      <c r="CL9" s="619"/>
      <c r="CM9" s="619"/>
      <c r="CN9" s="619"/>
      <c r="CO9" s="619"/>
      <c r="CP9" s="619"/>
      <c r="CQ9" s="620"/>
      <c r="CR9" s="621">
        <v>417305</v>
      </c>
      <c r="CS9" s="622"/>
      <c r="CT9" s="622"/>
      <c r="CU9" s="622"/>
      <c r="CV9" s="622"/>
      <c r="CW9" s="622"/>
      <c r="CX9" s="622"/>
      <c r="CY9" s="623"/>
      <c r="CZ9" s="659">
        <v>9.6</v>
      </c>
      <c r="DA9" s="659"/>
      <c r="DB9" s="659"/>
      <c r="DC9" s="659"/>
      <c r="DD9" s="627">
        <v>119331</v>
      </c>
      <c r="DE9" s="622"/>
      <c r="DF9" s="622"/>
      <c r="DG9" s="622"/>
      <c r="DH9" s="622"/>
      <c r="DI9" s="622"/>
      <c r="DJ9" s="622"/>
      <c r="DK9" s="622"/>
      <c r="DL9" s="622"/>
      <c r="DM9" s="622"/>
      <c r="DN9" s="622"/>
      <c r="DO9" s="622"/>
      <c r="DP9" s="623"/>
      <c r="DQ9" s="627">
        <v>216431</v>
      </c>
      <c r="DR9" s="622"/>
      <c r="DS9" s="622"/>
      <c r="DT9" s="622"/>
      <c r="DU9" s="622"/>
      <c r="DV9" s="622"/>
      <c r="DW9" s="622"/>
      <c r="DX9" s="622"/>
      <c r="DY9" s="622"/>
      <c r="DZ9" s="622"/>
      <c r="EA9" s="622"/>
      <c r="EB9" s="622"/>
      <c r="EC9" s="658"/>
    </row>
    <row r="10" spans="2:143" ht="11.25" customHeight="1" x14ac:dyDescent="0.15">
      <c r="B10" s="618" t="s">
        <v>231</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232</v>
      </c>
      <c r="AQ10" s="619"/>
      <c r="AR10" s="619"/>
      <c r="AS10" s="619"/>
      <c r="AT10" s="619"/>
      <c r="AU10" s="619"/>
      <c r="AV10" s="619"/>
      <c r="AW10" s="619"/>
      <c r="AX10" s="619"/>
      <c r="AY10" s="619"/>
      <c r="AZ10" s="619"/>
      <c r="BA10" s="619"/>
      <c r="BB10" s="619"/>
      <c r="BC10" s="619"/>
      <c r="BD10" s="619"/>
      <c r="BE10" s="619"/>
      <c r="BF10" s="620"/>
      <c r="BG10" s="621">
        <v>16646</v>
      </c>
      <c r="BH10" s="622"/>
      <c r="BI10" s="622"/>
      <c r="BJ10" s="622"/>
      <c r="BK10" s="622"/>
      <c r="BL10" s="622"/>
      <c r="BM10" s="622"/>
      <c r="BN10" s="623"/>
      <c r="BO10" s="659">
        <v>2.6</v>
      </c>
      <c r="BP10" s="659"/>
      <c r="BQ10" s="659"/>
      <c r="BR10" s="659"/>
      <c r="BS10" s="660" t="s">
        <v>122</v>
      </c>
      <c r="BT10" s="660"/>
      <c r="BU10" s="660"/>
      <c r="BV10" s="660"/>
      <c r="BW10" s="660"/>
      <c r="BX10" s="660"/>
      <c r="BY10" s="660"/>
      <c r="BZ10" s="660"/>
      <c r="CA10" s="660"/>
      <c r="CB10" s="695"/>
      <c r="CD10" s="618" t="s">
        <v>233</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234</v>
      </c>
      <c r="C11" s="619"/>
      <c r="D11" s="619"/>
      <c r="E11" s="619"/>
      <c r="F11" s="619"/>
      <c r="G11" s="619"/>
      <c r="H11" s="619"/>
      <c r="I11" s="619"/>
      <c r="J11" s="619"/>
      <c r="K11" s="619"/>
      <c r="L11" s="619"/>
      <c r="M11" s="619"/>
      <c r="N11" s="619"/>
      <c r="O11" s="619"/>
      <c r="P11" s="619"/>
      <c r="Q11" s="620"/>
      <c r="R11" s="621">
        <v>84278</v>
      </c>
      <c r="S11" s="622"/>
      <c r="T11" s="622"/>
      <c r="U11" s="622"/>
      <c r="V11" s="622"/>
      <c r="W11" s="622"/>
      <c r="X11" s="622"/>
      <c r="Y11" s="623"/>
      <c r="Z11" s="624">
        <v>1.7</v>
      </c>
      <c r="AA11" s="625"/>
      <c r="AB11" s="625"/>
      <c r="AC11" s="626"/>
      <c r="AD11" s="627">
        <v>84278</v>
      </c>
      <c r="AE11" s="622"/>
      <c r="AF11" s="622"/>
      <c r="AG11" s="622"/>
      <c r="AH11" s="622"/>
      <c r="AI11" s="622"/>
      <c r="AJ11" s="622"/>
      <c r="AK11" s="623"/>
      <c r="AL11" s="624">
        <v>3.2</v>
      </c>
      <c r="AM11" s="625"/>
      <c r="AN11" s="625"/>
      <c r="AO11" s="661"/>
      <c r="AP11" s="618" t="s">
        <v>235</v>
      </c>
      <c r="AQ11" s="619"/>
      <c r="AR11" s="619"/>
      <c r="AS11" s="619"/>
      <c r="AT11" s="619"/>
      <c r="AU11" s="619"/>
      <c r="AV11" s="619"/>
      <c r="AW11" s="619"/>
      <c r="AX11" s="619"/>
      <c r="AY11" s="619"/>
      <c r="AZ11" s="619"/>
      <c r="BA11" s="619"/>
      <c r="BB11" s="619"/>
      <c r="BC11" s="619"/>
      <c r="BD11" s="619"/>
      <c r="BE11" s="619"/>
      <c r="BF11" s="620"/>
      <c r="BG11" s="621">
        <v>7796</v>
      </c>
      <c r="BH11" s="622"/>
      <c r="BI11" s="622"/>
      <c r="BJ11" s="622"/>
      <c r="BK11" s="622"/>
      <c r="BL11" s="622"/>
      <c r="BM11" s="622"/>
      <c r="BN11" s="623"/>
      <c r="BO11" s="659">
        <v>1.2</v>
      </c>
      <c r="BP11" s="659"/>
      <c r="BQ11" s="659"/>
      <c r="BR11" s="659"/>
      <c r="BS11" s="660">
        <v>20</v>
      </c>
      <c r="BT11" s="660"/>
      <c r="BU11" s="660"/>
      <c r="BV11" s="660"/>
      <c r="BW11" s="660"/>
      <c r="BX11" s="660"/>
      <c r="BY11" s="660"/>
      <c r="BZ11" s="660"/>
      <c r="CA11" s="660"/>
      <c r="CB11" s="695"/>
      <c r="CD11" s="618" t="s">
        <v>236</v>
      </c>
      <c r="CE11" s="619"/>
      <c r="CF11" s="619"/>
      <c r="CG11" s="619"/>
      <c r="CH11" s="619"/>
      <c r="CI11" s="619"/>
      <c r="CJ11" s="619"/>
      <c r="CK11" s="619"/>
      <c r="CL11" s="619"/>
      <c r="CM11" s="619"/>
      <c r="CN11" s="619"/>
      <c r="CO11" s="619"/>
      <c r="CP11" s="619"/>
      <c r="CQ11" s="620"/>
      <c r="CR11" s="621">
        <v>383683</v>
      </c>
      <c r="CS11" s="622"/>
      <c r="CT11" s="622"/>
      <c r="CU11" s="622"/>
      <c r="CV11" s="622"/>
      <c r="CW11" s="622"/>
      <c r="CX11" s="622"/>
      <c r="CY11" s="623"/>
      <c r="CZ11" s="659">
        <v>8.8000000000000007</v>
      </c>
      <c r="DA11" s="659"/>
      <c r="DB11" s="659"/>
      <c r="DC11" s="659"/>
      <c r="DD11" s="627">
        <v>109271</v>
      </c>
      <c r="DE11" s="622"/>
      <c r="DF11" s="622"/>
      <c r="DG11" s="622"/>
      <c r="DH11" s="622"/>
      <c r="DI11" s="622"/>
      <c r="DJ11" s="622"/>
      <c r="DK11" s="622"/>
      <c r="DL11" s="622"/>
      <c r="DM11" s="622"/>
      <c r="DN11" s="622"/>
      <c r="DO11" s="622"/>
      <c r="DP11" s="623"/>
      <c r="DQ11" s="627">
        <v>220015</v>
      </c>
      <c r="DR11" s="622"/>
      <c r="DS11" s="622"/>
      <c r="DT11" s="622"/>
      <c r="DU11" s="622"/>
      <c r="DV11" s="622"/>
      <c r="DW11" s="622"/>
      <c r="DX11" s="622"/>
      <c r="DY11" s="622"/>
      <c r="DZ11" s="622"/>
      <c r="EA11" s="622"/>
      <c r="EB11" s="622"/>
      <c r="EC11" s="658"/>
    </row>
    <row r="12" spans="2:143" ht="11.25" customHeight="1" x14ac:dyDescent="0.15">
      <c r="B12" s="618" t="s">
        <v>237</v>
      </c>
      <c r="C12" s="619"/>
      <c r="D12" s="619"/>
      <c r="E12" s="619"/>
      <c r="F12" s="619"/>
      <c r="G12" s="619"/>
      <c r="H12" s="619"/>
      <c r="I12" s="619"/>
      <c r="J12" s="619"/>
      <c r="K12" s="619"/>
      <c r="L12" s="619"/>
      <c r="M12" s="619"/>
      <c r="N12" s="619"/>
      <c r="O12" s="619"/>
      <c r="P12" s="619"/>
      <c r="Q12" s="620"/>
      <c r="R12" s="621">
        <v>3124</v>
      </c>
      <c r="S12" s="622"/>
      <c r="T12" s="622"/>
      <c r="U12" s="622"/>
      <c r="V12" s="622"/>
      <c r="W12" s="622"/>
      <c r="X12" s="622"/>
      <c r="Y12" s="623"/>
      <c r="Z12" s="659">
        <v>0.1</v>
      </c>
      <c r="AA12" s="659"/>
      <c r="AB12" s="659"/>
      <c r="AC12" s="659"/>
      <c r="AD12" s="660">
        <v>3124</v>
      </c>
      <c r="AE12" s="660"/>
      <c r="AF12" s="660"/>
      <c r="AG12" s="660"/>
      <c r="AH12" s="660"/>
      <c r="AI12" s="660"/>
      <c r="AJ12" s="660"/>
      <c r="AK12" s="660"/>
      <c r="AL12" s="624">
        <v>0.1</v>
      </c>
      <c r="AM12" s="625"/>
      <c r="AN12" s="625"/>
      <c r="AO12" s="661"/>
      <c r="AP12" s="618" t="s">
        <v>238</v>
      </c>
      <c r="AQ12" s="619"/>
      <c r="AR12" s="619"/>
      <c r="AS12" s="619"/>
      <c r="AT12" s="619"/>
      <c r="AU12" s="619"/>
      <c r="AV12" s="619"/>
      <c r="AW12" s="619"/>
      <c r="AX12" s="619"/>
      <c r="AY12" s="619"/>
      <c r="AZ12" s="619"/>
      <c r="BA12" s="619"/>
      <c r="BB12" s="619"/>
      <c r="BC12" s="619"/>
      <c r="BD12" s="619"/>
      <c r="BE12" s="619"/>
      <c r="BF12" s="620"/>
      <c r="BG12" s="621">
        <v>417297</v>
      </c>
      <c r="BH12" s="622"/>
      <c r="BI12" s="622"/>
      <c r="BJ12" s="622"/>
      <c r="BK12" s="622"/>
      <c r="BL12" s="622"/>
      <c r="BM12" s="622"/>
      <c r="BN12" s="623"/>
      <c r="BO12" s="659">
        <v>65.2</v>
      </c>
      <c r="BP12" s="659"/>
      <c r="BQ12" s="659"/>
      <c r="BR12" s="659"/>
      <c r="BS12" s="660" t="s">
        <v>122</v>
      </c>
      <c r="BT12" s="660"/>
      <c r="BU12" s="660"/>
      <c r="BV12" s="660"/>
      <c r="BW12" s="660"/>
      <c r="BX12" s="660"/>
      <c r="BY12" s="660"/>
      <c r="BZ12" s="660"/>
      <c r="CA12" s="660"/>
      <c r="CB12" s="695"/>
      <c r="CD12" s="618" t="s">
        <v>239</v>
      </c>
      <c r="CE12" s="619"/>
      <c r="CF12" s="619"/>
      <c r="CG12" s="619"/>
      <c r="CH12" s="619"/>
      <c r="CI12" s="619"/>
      <c r="CJ12" s="619"/>
      <c r="CK12" s="619"/>
      <c r="CL12" s="619"/>
      <c r="CM12" s="619"/>
      <c r="CN12" s="619"/>
      <c r="CO12" s="619"/>
      <c r="CP12" s="619"/>
      <c r="CQ12" s="620"/>
      <c r="CR12" s="621">
        <v>138200</v>
      </c>
      <c r="CS12" s="622"/>
      <c r="CT12" s="622"/>
      <c r="CU12" s="622"/>
      <c r="CV12" s="622"/>
      <c r="CW12" s="622"/>
      <c r="CX12" s="622"/>
      <c r="CY12" s="623"/>
      <c r="CZ12" s="659">
        <v>3.2</v>
      </c>
      <c r="DA12" s="659"/>
      <c r="DB12" s="659"/>
      <c r="DC12" s="659"/>
      <c r="DD12" s="627">
        <v>65323</v>
      </c>
      <c r="DE12" s="622"/>
      <c r="DF12" s="622"/>
      <c r="DG12" s="622"/>
      <c r="DH12" s="622"/>
      <c r="DI12" s="622"/>
      <c r="DJ12" s="622"/>
      <c r="DK12" s="622"/>
      <c r="DL12" s="622"/>
      <c r="DM12" s="622"/>
      <c r="DN12" s="622"/>
      <c r="DO12" s="622"/>
      <c r="DP12" s="623"/>
      <c r="DQ12" s="627">
        <v>83283</v>
      </c>
      <c r="DR12" s="622"/>
      <c r="DS12" s="622"/>
      <c r="DT12" s="622"/>
      <c r="DU12" s="622"/>
      <c r="DV12" s="622"/>
      <c r="DW12" s="622"/>
      <c r="DX12" s="622"/>
      <c r="DY12" s="622"/>
      <c r="DZ12" s="622"/>
      <c r="EA12" s="622"/>
      <c r="EB12" s="622"/>
      <c r="EC12" s="658"/>
    </row>
    <row r="13" spans="2:143" ht="11.25" customHeight="1" x14ac:dyDescent="0.15">
      <c r="B13" s="618" t="s">
        <v>240</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241</v>
      </c>
      <c r="AQ13" s="619"/>
      <c r="AR13" s="619"/>
      <c r="AS13" s="619"/>
      <c r="AT13" s="619"/>
      <c r="AU13" s="619"/>
      <c r="AV13" s="619"/>
      <c r="AW13" s="619"/>
      <c r="AX13" s="619"/>
      <c r="AY13" s="619"/>
      <c r="AZ13" s="619"/>
      <c r="BA13" s="619"/>
      <c r="BB13" s="619"/>
      <c r="BC13" s="619"/>
      <c r="BD13" s="619"/>
      <c r="BE13" s="619"/>
      <c r="BF13" s="620"/>
      <c r="BG13" s="621">
        <v>414219</v>
      </c>
      <c r="BH13" s="622"/>
      <c r="BI13" s="622"/>
      <c r="BJ13" s="622"/>
      <c r="BK13" s="622"/>
      <c r="BL13" s="622"/>
      <c r="BM13" s="622"/>
      <c r="BN13" s="623"/>
      <c r="BO13" s="659">
        <v>64.7</v>
      </c>
      <c r="BP13" s="659"/>
      <c r="BQ13" s="659"/>
      <c r="BR13" s="659"/>
      <c r="BS13" s="660" t="s">
        <v>122</v>
      </c>
      <c r="BT13" s="660"/>
      <c r="BU13" s="660"/>
      <c r="BV13" s="660"/>
      <c r="BW13" s="660"/>
      <c r="BX13" s="660"/>
      <c r="BY13" s="660"/>
      <c r="BZ13" s="660"/>
      <c r="CA13" s="660"/>
      <c r="CB13" s="695"/>
      <c r="CD13" s="618" t="s">
        <v>242</v>
      </c>
      <c r="CE13" s="619"/>
      <c r="CF13" s="619"/>
      <c r="CG13" s="619"/>
      <c r="CH13" s="619"/>
      <c r="CI13" s="619"/>
      <c r="CJ13" s="619"/>
      <c r="CK13" s="619"/>
      <c r="CL13" s="619"/>
      <c r="CM13" s="619"/>
      <c r="CN13" s="619"/>
      <c r="CO13" s="619"/>
      <c r="CP13" s="619"/>
      <c r="CQ13" s="620"/>
      <c r="CR13" s="621">
        <v>405149</v>
      </c>
      <c r="CS13" s="622"/>
      <c r="CT13" s="622"/>
      <c r="CU13" s="622"/>
      <c r="CV13" s="622"/>
      <c r="CW13" s="622"/>
      <c r="CX13" s="622"/>
      <c r="CY13" s="623"/>
      <c r="CZ13" s="659">
        <v>9.3000000000000007</v>
      </c>
      <c r="DA13" s="659"/>
      <c r="DB13" s="659"/>
      <c r="DC13" s="659"/>
      <c r="DD13" s="627">
        <v>246884</v>
      </c>
      <c r="DE13" s="622"/>
      <c r="DF13" s="622"/>
      <c r="DG13" s="622"/>
      <c r="DH13" s="622"/>
      <c r="DI13" s="622"/>
      <c r="DJ13" s="622"/>
      <c r="DK13" s="622"/>
      <c r="DL13" s="622"/>
      <c r="DM13" s="622"/>
      <c r="DN13" s="622"/>
      <c r="DO13" s="622"/>
      <c r="DP13" s="623"/>
      <c r="DQ13" s="627">
        <v>238972</v>
      </c>
      <c r="DR13" s="622"/>
      <c r="DS13" s="622"/>
      <c r="DT13" s="622"/>
      <c r="DU13" s="622"/>
      <c r="DV13" s="622"/>
      <c r="DW13" s="622"/>
      <c r="DX13" s="622"/>
      <c r="DY13" s="622"/>
      <c r="DZ13" s="622"/>
      <c r="EA13" s="622"/>
      <c r="EB13" s="622"/>
      <c r="EC13" s="658"/>
    </row>
    <row r="14" spans="2:143" ht="11.25" customHeight="1" x14ac:dyDescent="0.15">
      <c r="B14" s="618" t="s">
        <v>243</v>
      </c>
      <c r="C14" s="619"/>
      <c r="D14" s="619"/>
      <c r="E14" s="619"/>
      <c r="F14" s="619"/>
      <c r="G14" s="619"/>
      <c r="H14" s="619"/>
      <c r="I14" s="619"/>
      <c r="J14" s="619"/>
      <c r="K14" s="619"/>
      <c r="L14" s="619"/>
      <c r="M14" s="619"/>
      <c r="N14" s="619"/>
      <c r="O14" s="619"/>
      <c r="P14" s="619"/>
      <c r="Q14" s="620"/>
      <c r="R14" s="621">
        <v>190</v>
      </c>
      <c r="S14" s="622"/>
      <c r="T14" s="622"/>
      <c r="U14" s="622"/>
      <c r="V14" s="622"/>
      <c r="W14" s="622"/>
      <c r="X14" s="622"/>
      <c r="Y14" s="623"/>
      <c r="Z14" s="659">
        <v>0</v>
      </c>
      <c r="AA14" s="659"/>
      <c r="AB14" s="659"/>
      <c r="AC14" s="659"/>
      <c r="AD14" s="660">
        <v>190</v>
      </c>
      <c r="AE14" s="660"/>
      <c r="AF14" s="660"/>
      <c r="AG14" s="660"/>
      <c r="AH14" s="660"/>
      <c r="AI14" s="660"/>
      <c r="AJ14" s="660"/>
      <c r="AK14" s="660"/>
      <c r="AL14" s="624">
        <v>0</v>
      </c>
      <c r="AM14" s="625"/>
      <c r="AN14" s="625"/>
      <c r="AO14" s="661"/>
      <c r="AP14" s="618" t="s">
        <v>244</v>
      </c>
      <c r="AQ14" s="619"/>
      <c r="AR14" s="619"/>
      <c r="AS14" s="619"/>
      <c r="AT14" s="619"/>
      <c r="AU14" s="619"/>
      <c r="AV14" s="619"/>
      <c r="AW14" s="619"/>
      <c r="AX14" s="619"/>
      <c r="AY14" s="619"/>
      <c r="AZ14" s="619"/>
      <c r="BA14" s="619"/>
      <c r="BB14" s="619"/>
      <c r="BC14" s="619"/>
      <c r="BD14" s="619"/>
      <c r="BE14" s="619"/>
      <c r="BF14" s="620"/>
      <c r="BG14" s="621">
        <v>19718</v>
      </c>
      <c r="BH14" s="622"/>
      <c r="BI14" s="622"/>
      <c r="BJ14" s="622"/>
      <c r="BK14" s="622"/>
      <c r="BL14" s="622"/>
      <c r="BM14" s="622"/>
      <c r="BN14" s="623"/>
      <c r="BO14" s="659">
        <v>3.1</v>
      </c>
      <c r="BP14" s="659"/>
      <c r="BQ14" s="659"/>
      <c r="BR14" s="659"/>
      <c r="BS14" s="660" t="s">
        <v>122</v>
      </c>
      <c r="BT14" s="660"/>
      <c r="BU14" s="660"/>
      <c r="BV14" s="660"/>
      <c r="BW14" s="660"/>
      <c r="BX14" s="660"/>
      <c r="BY14" s="660"/>
      <c r="BZ14" s="660"/>
      <c r="CA14" s="660"/>
      <c r="CB14" s="695"/>
      <c r="CD14" s="618" t="s">
        <v>245</v>
      </c>
      <c r="CE14" s="619"/>
      <c r="CF14" s="619"/>
      <c r="CG14" s="619"/>
      <c r="CH14" s="619"/>
      <c r="CI14" s="619"/>
      <c r="CJ14" s="619"/>
      <c r="CK14" s="619"/>
      <c r="CL14" s="619"/>
      <c r="CM14" s="619"/>
      <c r="CN14" s="619"/>
      <c r="CO14" s="619"/>
      <c r="CP14" s="619"/>
      <c r="CQ14" s="620"/>
      <c r="CR14" s="621">
        <v>118927</v>
      </c>
      <c r="CS14" s="622"/>
      <c r="CT14" s="622"/>
      <c r="CU14" s="622"/>
      <c r="CV14" s="622"/>
      <c r="CW14" s="622"/>
      <c r="CX14" s="622"/>
      <c r="CY14" s="623"/>
      <c r="CZ14" s="659">
        <v>2.7</v>
      </c>
      <c r="DA14" s="659"/>
      <c r="DB14" s="659"/>
      <c r="DC14" s="659"/>
      <c r="DD14" s="627">
        <v>11680</v>
      </c>
      <c r="DE14" s="622"/>
      <c r="DF14" s="622"/>
      <c r="DG14" s="622"/>
      <c r="DH14" s="622"/>
      <c r="DI14" s="622"/>
      <c r="DJ14" s="622"/>
      <c r="DK14" s="622"/>
      <c r="DL14" s="622"/>
      <c r="DM14" s="622"/>
      <c r="DN14" s="622"/>
      <c r="DO14" s="622"/>
      <c r="DP14" s="623"/>
      <c r="DQ14" s="627">
        <v>107225</v>
      </c>
      <c r="DR14" s="622"/>
      <c r="DS14" s="622"/>
      <c r="DT14" s="622"/>
      <c r="DU14" s="622"/>
      <c r="DV14" s="622"/>
      <c r="DW14" s="622"/>
      <c r="DX14" s="622"/>
      <c r="DY14" s="622"/>
      <c r="DZ14" s="622"/>
      <c r="EA14" s="622"/>
      <c r="EB14" s="622"/>
      <c r="EC14" s="658"/>
    </row>
    <row r="15" spans="2:143" ht="11.25" customHeight="1" x14ac:dyDescent="0.15">
      <c r="B15" s="618" t="s">
        <v>246</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247</v>
      </c>
      <c r="AQ15" s="619"/>
      <c r="AR15" s="619"/>
      <c r="AS15" s="619"/>
      <c r="AT15" s="619"/>
      <c r="AU15" s="619"/>
      <c r="AV15" s="619"/>
      <c r="AW15" s="619"/>
      <c r="AX15" s="619"/>
      <c r="AY15" s="619"/>
      <c r="AZ15" s="619"/>
      <c r="BA15" s="619"/>
      <c r="BB15" s="619"/>
      <c r="BC15" s="619"/>
      <c r="BD15" s="619"/>
      <c r="BE15" s="619"/>
      <c r="BF15" s="620"/>
      <c r="BG15" s="621">
        <v>31209</v>
      </c>
      <c r="BH15" s="622"/>
      <c r="BI15" s="622"/>
      <c r="BJ15" s="622"/>
      <c r="BK15" s="622"/>
      <c r="BL15" s="622"/>
      <c r="BM15" s="622"/>
      <c r="BN15" s="623"/>
      <c r="BO15" s="659">
        <v>4.9000000000000004</v>
      </c>
      <c r="BP15" s="659"/>
      <c r="BQ15" s="659"/>
      <c r="BR15" s="659"/>
      <c r="BS15" s="660" t="s">
        <v>122</v>
      </c>
      <c r="BT15" s="660"/>
      <c r="BU15" s="660"/>
      <c r="BV15" s="660"/>
      <c r="BW15" s="660"/>
      <c r="BX15" s="660"/>
      <c r="BY15" s="660"/>
      <c r="BZ15" s="660"/>
      <c r="CA15" s="660"/>
      <c r="CB15" s="695"/>
      <c r="CD15" s="618" t="s">
        <v>248</v>
      </c>
      <c r="CE15" s="619"/>
      <c r="CF15" s="619"/>
      <c r="CG15" s="619"/>
      <c r="CH15" s="619"/>
      <c r="CI15" s="619"/>
      <c r="CJ15" s="619"/>
      <c r="CK15" s="619"/>
      <c r="CL15" s="619"/>
      <c r="CM15" s="619"/>
      <c r="CN15" s="619"/>
      <c r="CO15" s="619"/>
      <c r="CP15" s="619"/>
      <c r="CQ15" s="620"/>
      <c r="CR15" s="621">
        <v>396918</v>
      </c>
      <c r="CS15" s="622"/>
      <c r="CT15" s="622"/>
      <c r="CU15" s="622"/>
      <c r="CV15" s="622"/>
      <c r="CW15" s="622"/>
      <c r="CX15" s="622"/>
      <c r="CY15" s="623"/>
      <c r="CZ15" s="659">
        <v>9.1</v>
      </c>
      <c r="DA15" s="659"/>
      <c r="DB15" s="659"/>
      <c r="DC15" s="659"/>
      <c r="DD15" s="627">
        <v>72153</v>
      </c>
      <c r="DE15" s="622"/>
      <c r="DF15" s="622"/>
      <c r="DG15" s="622"/>
      <c r="DH15" s="622"/>
      <c r="DI15" s="622"/>
      <c r="DJ15" s="622"/>
      <c r="DK15" s="622"/>
      <c r="DL15" s="622"/>
      <c r="DM15" s="622"/>
      <c r="DN15" s="622"/>
      <c r="DO15" s="622"/>
      <c r="DP15" s="623"/>
      <c r="DQ15" s="627">
        <v>342459</v>
      </c>
      <c r="DR15" s="622"/>
      <c r="DS15" s="622"/>
      <c r="DT15" s="622"/>
      <c r="DU15" s="622"/>
      <c r="DV15" s="622"/>
      <c r="DW15" s="622"/>
      <c r="DX15" s="622"/>
      <c r="DY15" s="622"/>
      <c r="DZ15" s="622"/>
      <c r="EA15" s="622"/>
      <c r="EB15" s="622"/>
      <c r="EC15" s="658"/>
    </row>
    <row r="16" spans="2:143" ht="11.25" customHeight="1" x14ac:dyDescent="0.15">
      <c r="B16" s="618" t="s">
        <v>249</v>
      </c>
      <c r="C16" s="619"/>
      <c r="D16" s="619"/>
      <c r="E16" s="619"/>
      <c r="F16" s="619"/>
      <c r="G16" s="619"/>
      <c r="H16" s="619"/>
      <c r="I16" s="619"/>
      <c r="J16" s="619"/>
      <c r="K16" s="619"/>
      <c r="L16" s="619"/>
      <c r="M16" s="619"/>
      <c r="N16" s="619"/>
      <c r="O16" s="619"/>
      <c r="P16" s="619"/>
      <c r="Q16" s="620"/>
      <c r="R16" s="621">
        <v>7450</v>
      </c>
      <c r="S16" s="622"/>
      <c r="T16" s="622"/>
      <c r="U16" s="622"/>
      <c r="V16" s="622"/>
      <c r="W16" s="622"/>
      <c r="X16" s="622"/>
      <c r="Y16" s="623"/>
      <c r="Z16" s="659">
        <v>0.1</v>
      </c>
      <c r="AA16" s="659"/>
      <c r="AB16" s="659"/>
      <c r="AC16" s="659"/>
      <c r="AD16" s="660">
        <v>7450</v>
      </c>
      <c r="AE16" s="660"/>
      <c r="AF16" s="660"/>
      <c r="AG16" s="660"/>
      <c r="AH16" s="660"/>
      <c r="AI16" s="660"/>
      <c r="AJ16" s="660"/>
      <c r="AK16" s="660"/>
      <c r="AL16" s="624">
        <v>0.3</v>
      </c>
      <c r="AM16" s="625"/>
      <c r="AN16" s="625"/>
      <c r="AO16" s="661"/>
      <c r="AP16" s="618" t="s">
        <v>250</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251</v>
      </c>
      <c r="CE16" s="619"/>
      <c r="CF16" s="619"/>
      <c r="CG16" s="619"/>
      <c r="CH16" s="619"/>
      <c r="CI16" s="619"/>
      <c r="CJ16" s="619"/>
      <c r="CK16" s="619"/>
      <c r="CL16" s="619"/>
      <c r="CM16" s="619"/>
      <c r="CN16" s="619"/>
      <c r="CO16" s="619"/>
      <c r="CP16" s="619"/>
      <c r="CQ16" s="620"/>
      <c r="CR16" s="621">
        <v>43930</v>
      </c>
      <c r="CS16" s="622"/>
      <c r="CT16" s="622"/>
      <c r="CU16" s="622"/>
      <c r="CV16" s="622"/>
      <c r="CW16" s="622"/>
      <c r="CX16" s="622"/>
      <c r="CY16" s="623"/>
      <c r="CZ16" s="659">
        <v>1</v>
      </c>
      <c r="DA16" s="659"/>
      <c r="DB16" s="659"/>
      <c r="DC16" s="659"/>
      <c r="DD16" s="627" t="s">
        <v>122</v>
      </c>
      <c r="DE16" s="622"/>
      <c r="DF16" s="622"/>
      <c r="DG16" s="622"/>
      <c r="DH16" s="622"/>
      <c r="DI16" s="622"/>
      <c r="DJ16" s="622"/>
      <c r="DK16" s="622"/>
      <c r="DL16" s="622"/>
      <c r="DM16" s="622"/>
      <c r="DN16" s="622"/>
      <c r="DO16" s="622"/>
      <c r="DP16" s="623"/>
      <c r="DQ16" s="627">
        <v>38448</v>
      </c>
      <c r="DR16" s="622"/>
      <c r="DS16" s="622"/>
      <c r="DT16" s="622"/>
      <c r="DU16" s="622"/>
      <c r="DV16" s="622"/>
      <c r="DW16" s="622"/>
      <c r="DX16" s="622"/>
      <c r="DY16" s="622"/>
      <c r="DZ16" s="622"/>
      <c r="EA16" s="622"/>
      <c r="EB16" s="622"/>
      <c r="EC16" s="658"/>
    </row>
    <row r="17" spans="2:133" ht="11.25" customHeight="1" x14ac:dyDescent="0.15">
      <c r="B17" s="618" t="s">
        <v>252</v>
      </c>
      <c r="C17" s="619"/>
      <c r="D17" s="619"/>
      <c r="E17" s="619"/>
      <c r="F17" s="619"/>
      <c r="G17" s="619"/>
      <c r="H17" s="619"/>
      <c r="I17" s="619"/>
      <c r="J17" s="619"/>
      <c r="K17" s="619"/>
      <c r="L17" s="619"/>
      <c r="M17" s="619"/>
      <c r="N17" s="619"/>
      <c r="O17" s="619"/>
      <c r="P17" s="619"/>
      <c r="Q17" s="620"/>
      <c r="R17" s="621">
        <v>7403</v>
      </c>
      <c r="S17" s="622"/>
      <c r="T17" s="622"/>
      <c r="U17" s="622"/>
      <c r="V17" s="622"/>
      <c r="W17" s="622"/>
      <c r="X17" s="622"/>
      <c r="Y17" s="623"/>
      <c r="Z17" s="659">
        <v>0.1</v>
      </c>
      <c r="AA17" s="659"/>
      <c r="AB17" s="659"/>
      <c r="AC17" s="659"/>
      <c r="AD17" s="660">
        <v>7403</v>
      </c>
      <c r="AE17" s="660"/>
      <c r="AF17" s="660"/>
      <c r="AG17" s="660"/>
      <c r="AH17" s="660"/>
      <c r="AI17" s="660"/>
      <c r="AJ17" s="660"/>
      <c r="AK17" s="660"/>
      <c r="AL17" s="624">
        <v>0.3</v>
      </c>
      <c r="AM17" s="625"/>
      <c r="AN17" s="625"/>
      <c r="AO17" s="661"/>
      <c r="AP17" s="618" t="s">
        <v>253</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254</v>
      </c>
      <c r="CE17" s="619"/>
      <c r="CF17" s="619"/>
      <c r="CG17" s="619"/>
      <c r="CH17" s="619"/>
      <c r="CI17" s="619"/>
      <c r="CJ17" s="619"/>
      <c r="CK17" s="619"/>
      <c r="CL17" s="619"/>
      <c r="CM17" s="619"/>
      <c r="CN17" s="619"/>
      <c r="CO17" s="619"/>
      <c r="CP17" s="619"/>
      <c r="CQ17" s="620"/>
      <c r="CR17" s="621">
        <v>625795</v>
      </c>
      <c r="CS17" s="622"/>
      <c r="CT17" s="622"/>
      <c r="CU17" s="622"/>
      <c r="CV17" s="622"/>
      <c r="CW17" s="622"/>
      <c r="CX17" s="622"/>
      <c r="CY17" s="623"/>
      <c r="CZ17" s="659">
        <v>14.4</v>
      </c>
      <c r="DA17" s="659"/>
      <c r="DB17" s="659"/>
      <c r="DC17" s="659"/>
      <c r="DD17" s="627" t="s">
        <v>122</v>
      </c>
      <c r="DE17" s="622"/>
      <c r="DF17" s="622"/>
      <c r="DG17" s="622"/>
      <c r="DH17" s="622"/>
      <c r="DI17" s="622"/>
      <c r="DJ17" s="622"/>
      <c r="DK17" s="622"/>
      <c r="DL17" s="622"/>
      <c r="DM17" s="622"/>
      <c r="DN17" s="622"/>
      <c r="DO17" s="622"/>
      <c r="DP17" s="623"/>
      <c r="DQ17" s="627">
        <v>625795</v>
      </c>
      <c r="DR17" s="622"/>
      <c r="DS17" s="622"/>
      <c r="DT17" s="622"/>
      <c r="DU17" s="622"/>
      <c r="DV17" s="622"/>
      <c r="DW17" s="622"/>
      <c r="DX17" s="622"/>
      <c r="DY17" s="622"/>
      <c r="DZ17" s="622"/>
      <c r="EA17" s="622"/>
      <c r="EB17" s="622"/>
      <c r="EC17" s="658"/>
    </row>
    <row r="18" spans="2:133" ht="11.25" customHeight="1" x14ac:dyDescent="0.15">
      <c r="B18" s="618" t="s">
        <v>255</v>
      </c>
      <c r="C18" s="619"/>
      <c r="D18" s="619"/>
      <c r="E18" s="619"/>
      <c r="F18" s="619"/>
      <c r="G18" s="619"/>
      <c r="H18" s="619"/>
      <c r="I18" s="619"/>
      <c r="J18" s="619"/>
      <c r="K18" s="619"/>
      <c r="L18" s="619"/>
      <c r="M18" s="619"/>
      <c r="N18" s="619"/>
      <c r="O18" s="619"/>
      <c r="P18" s="619"/>
      <c r="Q18" s="620"/>
      <c r="R18" s="621">
        <v>7156</v>
      </c>
      <c r="S18" s="622"/>
      <c r="T18" s="622"/>
      <c r="U18" s="622"/>
      <c r="V18" s="622"/>
      <c r="W18" s="622"/>
      <c r="X18" s="622"/>
      <c r="Y18" s="623"/>
      <c r="Z18" s="659">
        <v>0.1</v>
      </c>
      <c r="AA18" s="659"/>
      <c r="AB18" s="659"/>
      <c r="AC18" s="659"/>
      <c r="AD18" s="660">
        <v>7156</v>
      </c>
      <c r="AE18" s="660"/>
      <c r="AF18" s="660"/>
      <c r="AG18" s="660"/>
      <c r="AH18" s="660"/>
      <c r="AI18" s="660"/>
      <c r="AJ18" s="660"/>
      <c r="AK18" s="660"/>
      <c r="AL18" s="624">
        <v>0.3</v>
      </c>
      <c r="AM18" s="625"/>
      <c r="AN18" s="625"/>
      <c r="AO18" s="661"/>
      <c r="AP18" s="618" t="s">
        <v>256</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257</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258</v>
      </c>
      <c r="C19" s="619"/>
      <c r="D19" s="619"/>
      <c r="E19" s="619"/>
      <c r="F19" s="619"/>
      <c r="G19" s="619"/>
      <c r="H19" s="619"/>
      <c r="I19" s="619"/>
      <c r="J19" s="619"/>
      <c r="K19" s="619"/>
      <c r="L19" s="619"/>
      <c r="M19" s="619"/>
      <c r="N19" s="619"/>
      <c r="O19" s="619"/>
      <c r="P19" s="619"/>
      <c r="Q19" s="620"/>
      <c r="R19" s="621">
        <v>1213</v>
      </c>
      <c r="S19" s="622"/>
      <c r="T19" s="622"/>
      <c r="U19" s="622"/>
      <c r="V19" s="622"/>
      <c r="W19" s="622"/>
      <c r="X19" s="622"/>
      <c r="Y19" s="623"/>
      <c r="Z19" s="659">
        <v>0</v>
      </c>
      <c r="AA19" s="659"/>
      <c r="AB19" s="659"/>
      <c r="AC19" s="659"/>
      <c r="AD19" s="660">
        <v>1213</v>
      </c>
      <c r="AE19" s="660"/>
      <c r="AF19" s="660"/>
      <c r="AG19" s="660"/>
      <c r="AH19" s="660"/>
      <c r="AI19" s="660"/>
      <c r="AJ19" s="660"/>
      <c r="AK19" s="660"/>
      <c r="AL19" s="624">
        <v>0</v>
      </c>
      <c r="AM19" s="625"/>
      <c r="AN19" s="625"/>
      <c r="AO19" s="661"/>
      <c r="AP19" s="618" t="s">
        <v>259</v>
      </c>
      <c r="AQ19" s="619"/>
      <c r="AR19" s="619"/>
      <c r="AS19" s="619"/>
      <c r="AT19" s="619"/>
      <c r="AU19" s="619"/>
      <c r="AV19" s="619"/>
      <c r="AW19" s="619"/>
      <c r="AX19" s="619"/>
      <c r="AY19" s="619"/>
      <c r="AZ19" s="619"/>
      <c r="BA19" s="619"/>
      <c r="BB19" s="619"/>
      <c r="BC19" s="619"/>
      <c r="BD19" s="619"/>
      <c r="BE19" s="619"/>
      <c r="BF19" s="620"/>
      <c r="BG19" s="621">
        <v>1190</v>
      </c>
      <c r="BH19" s="622"/>
      <c r="BI19" s="622"/>
      <c r="BJ19" s="622"/>
      <c r="BK19" s="622"/>
      <c r="BL19" s="622"/>
      <c r="BM19" s="622"/>
      <c r="BN19" s="623"/>
      <c r="BO19" s="659">
        <v>0.2</v>
      </c>
      <c r="BP19" s="659"/>
      <c r="BQ19" s="659"/>
      <c r="BR19" s="659"/>
      <c r="BS19" s="660" t="s">
        <v>122</v>
      </c>
      <c r="BT19" s="660"/>
      <c r="BU19" s="660"/>
      <c r="BV19" s="660"/>
      <c r="BW19" s="660"/>
      <c r="BX19" s="660"/>
      <c r="BY19" s="660"/>
      <c r="BZ19" s="660"/>
      <c r="CA19" s="660"/>
      <c r="CB19" s="695"/>
      <c r="CD19" s="618" t="s">
        <v>260</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261</v>
      </c>
      <c r="C20" s="697"/>
      <c r="D20" s="697"/>
      <c r="E20" s="697"/>
      <c r="F20" s="697"/>
      <c r="G20" s="697"/>
      <c r="H20" s="697"/>
      <c r="I20" s="697"/>
      <c r="J20" s="697"/>
      <c r="K20" s="697"/>
      <c r="L20" s="697"/>
      <c r="M20" s="697"/>
      <c r="N20" s="697"/>
      <c r="O20" s="697"/>
      <c r="P20" s="697"/>
      <c r="Q20" s="698"/>
      <c r="R20" s="621">
        <v>5943</v>
      </c>
      <c r="S20" s="622"/>
      <c r="T20" s="622"/>
      <c r="U20" s="622"/>
      <c r="V20" s="622"/>
      <c r="W20" s="622"/>
      <c r="X20" s="622"/>
      <c r="Y20" s="623"/>
      <c r="Z20" s="659">
        <v>0.1</v>
      </c>
      <c r="AA20" s="659"/>
      <c r="AB20" s="659"/>
      <c r="AC20" s="659"/>
      <c r="AD20" s="660">
        <v>5943</v>
      </c>
      <c r="AE20" s="660"/>
      <c r="AF20" s="660"/>
      <c r="AG20" s="660"/>
      <c r="AH20" s="660"/>
      <c r="AI20" s="660"/>
      <c r="AJ20" s="660"/>
      <c r="AK20" s="660"/>
      <c r="AL20" s="624">
        <v>0.2</v>
      </c>
      <c r="AM20" s="625"/>
      <c r="AN20" s="625"/>
      <c r="AO20" s="661"/>
      <c r="AP20" s="618" t="s">
        <v>262</v>
      </c>
      <c r="AQ20" s="619"/>
      <c r="AR20" s="619"/>
      <c r="AS20" s="619"/>
      <c r="AT20" s="619"/>
      <c r="AU20" s="619"/>
      <c r="AV20" s="619"/>
      <c r="AW20" s="619"/>
      <c r="AX20" s="619"/>
      <c r="AY20" s="619"/>
      <c r="AZ20" s="619"/>
      <c r="BA20" s="619"/>
      <c r="BB20" s="619"/>
      <c r="BC20" s="619"/>
      <c r="BD20" s="619"/>
      <c r="BE20" s="619"/>
      <c r="BF20" s="620"/>
      <c r="BG20" s="621">
        <v>1190</v>
      </c>
      <c r="BH20" s="622"/>
      <c r="BI20" s="622"/>
      <c r="BJ20" s="622"/>
      <c r="BK20" s="622"/>
      <c r="BL20" s="622"/>
      <c r="BM20" s="622"/>
      <c r="BN20" s="623"/>
      <c r="BO20" s="659">
        <v>0.2</v>
      </c>
      <c r="BP20" s="659"/>
      <c r="BQ20" s="659"/>
      <c r="BR20" s="659"/>
      <c r="BS20" s="660" t="s">
        <v>122</v>
      </c>
      <c r="BT20" s="660"/>
      <c r="BU20" s="660"/>
      <c r="BV20" s="660"/>
      <c r="BW20" s="660"/>
      <c r="BX20" s="660"/>
      <c r="BY20" s="660"/>
      <c r="BZ20" s="660"/>
      <c r="CA20" s="660"/>
      <c r="CB20" s="695"/>
      <c r="CD20" s="618" t="s">
        <v>263</v>
      </c>
      <c r="CE20" s="619"/>
      <c r="CF20" s="619"/>
      <c r="CG20" s="619"/>
      <c r="CH20" s="619"/>
      <c r="CI20" s="619"/>
      <c r="CJ20" s="619"/>
      <c r="CK20" s="619"/>
      <c r="CL20" s="619"/>
      <c r="CM20" s="619"/>
      <c r="CN20" s="619"/>
      <c r="CO20" s="619"/>
      <c r="CP20" s="619"/>
      <c r="CQ20" s="620"/>
      <c r="CR20" s="621">
        <v>4349805</v>
      </c>
      <c r="CS20" s="622"/>
      <c r="CT20" s="622"/>
      <c r="CU20" s="622"/>
      <c r="CV20" s="622"/>
      <c r="CW20" s="622"/>
      <c r="CX20" s="622"/>
      <c r="CY20" s="623"/>
      <c r="CZ20" s="659">
        <v>100</v>
      </c>
      <c r="DA20" s="659"/>
      <c r="DB20" s="659"/>
      <c r="DC20" s="659"/>
      <c r="DD20" s="627">
        <v>772350</v>
      </c>
      <c r="DE20" s="622"/>
      <c r="DF20" s="622"/>
      <c r="DG20" s="622"/>
      <c r="DH20" s="622"/>
      <c r="DI20" s="622"/>
      <c r="DJ20" s="622"/>
      <c r="DK20" s="622"/>
      <c r="DL20" s="622"/>
      <c r="DM20" s="622"/>
      <c r="DN20" s="622"/>
      <c r="DO20" s="622"/>
      <c r="DP20" s="623"/>
      <c r="DQ20" s="627">
        <v>3161173</v>
      </c>
      <c r="DR20" s="622"/>
      <c r="DS20" s="622"/>
      <c r="DT20" s="622"/>
      <c r="DU20" s="622"/>
      <c r="DV20" s="622"/>
      <c r="DW20" s="622"/>
      <c r="DX20" s="622"/>
      <c r="DY20" s="622"/>
      <c r="DZ20" s="622"/>
      <c r="EA20" s="622"/>
      <c r="EB20" s="622"/>
      <c r="EC20" s="658"/>
    </row>
    <row r="21" spans="2:133" ht="11.25" customHeight="1" x14ac:dyDescent="0.15">
      <c r="B21" s="618" t="s">
        <v>264</v>
      </c>
      <c r="C21" s="619"/>
      <c r="D21" s="619"/>
      <c r="E21" s="619"/>
      <c r="F21" s="619"/>
      <c r="G21" s="619"/>
      <c r="H21" s="619"/>
      <c r="I21" s="619"/>
      <c r="J21" s="619"/>
      <c r="K21" s="619"/>
      <c r="L21" s="619"/>
      <c r="M21" s="619"/>
      <c r="N21" s="619"/>
      <c r="O21" s="619"/>
      <c r="P21" s="619"/>
      <c r="Q21" s="620"/>
      <c r="R21" s="621">
        <v>1876602</v>
      </c>
      <c r="S21" s="622"/>
      <c r="T21" s="622"/>
      <c r="U21" s="622"/>
      <c r="V21" s="622"/>
      <c r="W21" s="622"/>
      <c r="X21" s="622"/>
      <c r="Y21" s="623"/>
      <c r="Z21" s="659">
        <v>36.799999999999997</v>
      </c>
      <c r="AA21" s="659"/>
      <c r="AB21" s="659"/>
      <c r="AC21" s="659"/>
      <c r="AD21" s="660">
        <v>1759522</v>
      </c>
      <c r="AE21" s="660"/>
      <c r="AF21" s="660"/>
      <c r="AG21" s="660"/>
      <c r="AH21" s="660"/>
      <c r="AI21" s="660"/>
      <c r="AJ21" s="660"/>
      <c r="AK21" s="660"/>
      <c r="AL21" s="624">
        <v>66.599999999999994</v>
      </c>
      <c r="AM21" s="625"/>
      <c r="AN21" s="625"/>
      <c r="AO21" s="661"/>
      <c r="AP21" s="618" t="s">
        <v>265</v>
      </c>
      <c r="AQ21" s="699"/>
      <c r="AR21" s="699"/>
      <c r="AS21" s="699"/>
      <c r="AT21" s="699"/>
      <c r="AU21" s="699"/>
      <c r="AV21" s="699"/>
      <c r="AW21" s="699"/>
      <c r="AX21" s="699"/>
      <c r="AY21" s="699"/>
      <c r="AZ21" s="699"/>
      <c r="BA21" s="699"/>
      <c r="BB21" s="699"/>
      <c r="BC21" s="699"/>
      <c r="BD21" s="699"/>
      <c r="BE21" s="699"/>
      <c r="BF21" s="700"/>
      <c r="BG21" s="621">
        <v>1190</v>
      </c>
      <c r="BH21" s="622"/>
      <c r="BI21" s="622"/>
      <c r="BJ21" s="622"/>
      <c r="BK21" s="622"/>
      <c r="BL21" s="622"/>
      <c r="BM21" s="622"/>
      <c r="BN21" s="623"/>
      <c r="BO21" s="659">
        <v>0.2</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266</v>
      </c>
      <c r="C22" s="619"/>
      <c r="D22" s="619"/>
      <c r="E22" s="619"/>
      <c r="F22" s="619"/>
      <c r="G22" s="619"/>
      <c r="H22" s="619"/>
      <c r="I22" s="619"/>
      <c r="J22" s="619"/>
      <c r="K22" s="619"/>
      <c r="L22" s="619"/>
      <c r="M22" s="619"/>
      <c r="N22" s="619"/>
      <c r="O22" s="619"/>
      <c r="P22" s="619"/>
      <c r="Q22" s="620"/>
      <c r="R22" s="621">
        <v>1759522</v>
      </c>
      <c r="S22" s="622"/>
      <c r="T22" s="622"/>
      <c r="U22" s="622"/>
      <c r="V22" s="622"/>
      <c r="W22" s="622"/>
      <c r="X22" s="622"/>
      <c r="Y22" s="623"/>
      <c r="Z22" s="659">
        <v>34.5</v>
      </c>
      <c r="AA22" s="659"/>
      <c r="AB22" s="659"/>
      <c r="AC22" s="659"/>
      <c r="AD22" s="660">
        <v>1759522</v>
      </c>
      <c r="AE22" s="660"/>
      <c r="AF22" s="660"/>
      <c r="AG22" s="660"/>
      <c r="AH22" s="660"/>
      <c r="AI22" s="660"/>
      <c r="AJ22" s="660"/>
      <c r="AK22" s="660"/>
      <c r="AL22" s="624">
        <v>66.599999999999994</v>
      </c>
      <c r="AM22" s="625"/>
      <c r="AN22" s="625"/>
      <c r="AO22" s="661"/>
      <c r="AP22" s="618" t="s">
        <v>267</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3" t="s">
        <v>268</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269</v>
      </c>
      <c r="C23" s="619"/>
      <c r="D23" s="619"/>
      <c r="E23" s="619"/>
      <c r="F23" s="619"/>
      <c r="G23" s="619"/>
      <c r="H23" s="619"/>
      <c r="I23" s="619"/>
      <c r="J23" s="619"/>
      <c r="K23" s="619"/>
      <c r="L23" s="619"/>
      <c r="M23" s="619"/>
      <c r="N23" s="619"/>
      <c r="O23" s="619"/>
      <c r="P23" s="619"/>
      <c r="Q23" s="620"/>
      <c r="R23" s="621">
        <v>117078</v>
      </c>
      <c r="S23" s="622"/>
      <c r="T23" s="622"/>
      <c r="U23" s="622"/>
      <c r="V23" s="622"/>
      <c r="W23" s="622"/>
      <c r="X23" s="622"/>
      <c r="Y23" s="623"/>
      <c r="Z23" s="659">
        <v>2.2999999999999998</v>
      </c>
      <c r="AA23" s="659"/>
      <c r="AB23" s="659"/>
      <c r="AC23" s="659"/>
      <c r="AD23" s="660" t="s">
        <v>122</v>
      </c>
      <c r="AE23" s="660"/>
      <c r="AF23" s="660"/>
      <c r="AG23" s="660"/>
      <c r="AH23" s="660"/>
      <c r="AI23" s="660"/>
      <c r="AJ23" s="660"/>
      <c r="AK23" s="660"/>
      <c r="AL23" s="624" t="s">
        <v>122</v>
      </c>
      <c r="AM23" s="625"/>
      <c r="AN23" s="625"/>
      <c r="AO23" s="661"/>
      <c r="AP23" s="618" t="s">
        <v>270</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3" t="s">
        <v>210</v>
      </c>
      <c r="CE23" s="674"/>
      <c r="CF23" s="674"/>
      <c r="CG23" s="674"/>
      <c r="CH23" s="674"/>
      <c r="CI23" s="674"/>
      <c r="CJ23" s="674"/>
      <c r="CK23" s="674"/>
      <c r="CL23" s="674"/>
      <c r="CM23" s="674"/>
      <c r="CN23" s="674"/>
      <c r="CO23" s="674"/>
      <c r="CP23" s="674"/>
      <c r="CQ23" s="675"/>
      <c r="CR23" s="673" t="s">
        <v>271</v>
      </c>
      <c r="CS23" s="674"/>
      <c r="CT23" s="674"/>
      <c r="CU23" s="674"/>
      <c r="CV23" s="674"/>
      <c r="CW23" s="674"/>
      <c r="CX23" s="674"/>
      <c r="CY23" s="675"/>
      <c r="CZ23" s="673" t="s">
        <v>272</v>
      </c>
      <c r="DA23" s="674"/>
      <c r="DB23" s="674"/>
      <c r="DC23" s="675"/>
      <c r="DD23" s="673" t="s">
        <v>273</v>
      </c>
      <c r="DE23" s="674"/>
      <c r="DF23" s="674"/>
      <c r="DG23" s="674"/>
      <c r="DH23" s="674"/>
      <c r="DI23" s="674"/>
      <c r="DJ23" s="674"/>
      <c r="DK23" s="675"/>
      <c r="DL23" s="711" t="s">
        <v>274</v>
      </c>
      <c r="DM23" s="712"/>
      <c r="DN23" s="712"/>
      <c r="DO23" s="712"/>
      <c r="DP23" s="712"/>
      <c r="DQ23" s="712"/>
      <c r="DR23" s="712"/>
      <c r="DS23" s="712"/>
      <c r="DT23" s="712"/>
      <c r="DU23" s="712"/>
      <c r="DV23" s="713"/>
      <c r="DW23" s="673" t="s">
        <v>275</v>
      </c>
      <c r="DX23" s="674"/>
      <c r="DY23" s="674"/>
      <c r="DZ23" s="674"/>
      <c r="EA23" s="674"/>
      <c r="EB23" s="674"/>
      <c r="EC23" s="675"/>
    </row>
    <row r="24" spans="2:133" ht="11.25" customHeight="1" x14ac:dyDescent="0.15">
      <c r="B24" s="618" t="s">
        <v>276</v>
      </c>
      <c r="C24" s="619"/>
      <c r="D24" s="619"/>
      <c r="E24" s="619"/>
      <c r="F24" s="619"/>
      <c r="G24" s="619"/>
      <c r="H24" s="619"/>
      <c r="I24" s="619"/>
      <c r="J24" s="619"/>
      <c r="K24" s="619"/>
      <c r="L24" s="619"/>
      <c r="M24" s="619"/>
      <c r="N24" s="619"/>
      <c r="O24" s="619"/>
      <c r="P24" s="619"/>
      <c r="Q24" s="620"/>
      <c r="R24" s="621">
        <v>2</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277</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9" t="s">
        <v>278</v>
      </c>
      <c r="CE24" s="680"/>
      <c r="CF24" s="680"/>
      <c r="CG24" s="680"/>
      <c r="CH24" s="680"/>
      <c r="CI24" s="680"/>
      <c r="CJ24" s="680"/>
      <c r="CK24" s="680"/>
      <c r="CL24" s="680"/>
      <c r="CM24" s="680"/>
      <c r="CN24" s="680"/>
      <c r="CO24" s="680"/>
      <c r="CP24" s="680"/>
      <c r="CQ24" s="681"/>
      <c r="CR24" s="676">
        <v>1387040</v>
      </c>
      <c r="CS24" s="677"/>
      <c r="CT24" s="677"/>
      <c r="CU24" s="677"/>
      <c r="CV24" s="677"/>
      <c r="CW24" s="677"/>
      <c r="CX24" s="677"/>
      <c r="CY24" s="702"/>
      <c r="CZ24" s="703">
        <v>31.9</v>
      </c>
      <c r="DA24" s="685"/>
      <c r="DB24" s="685"/>
      <c r="DC24" s="705"/>
      <c r="DD24" s="701">
        <v>1254188</v>
      </c>
      <c r="DE24" s="677"/>
      <c r="DF24" s="677"/>
      <c r="DG24" s="677"/>
      <c r="DH24" s="677"/>
      <c r="DI24" s="677"/>
      <c r="DJ24" s="677"/>
      <c r="DK24" s="702"/>
      <c r="DL24" s="701">
        <v>1122945</v>
      </c>
      <c r="DM24" s="677"/>
      <c r="DN24" s="677"/>
      <c r="DO24" s="677"/>
      <c r="DP24" s="677"/>
      <c r="DQ24" s="677"/>
      <c r="DR24" s="677"/>
      <c r="DS24" s="677"/>
      <c r="DT24" s="677"/>
      <c r="DU24" s="677"/>
      <c r="DV24" s="702"/>
      <c r="DW24" s="703">
        <v>42.3</v>
      </c>
      <c r="DX24" s="685"/>
      <c r="DY24" s="685"/>
      <c r="DZ24" s="685"/>
      <c r="EA24" s="685"/>
      <c r="EB24" s="685"/>
      <c r="EC24" s="704"/>
    </row>
    <row r="25" spans="2:133" ht="11.25" customHeight="1" x14ac:dyDescent="0.15">
      <c r="B25" s="618" t="s">
        <v>279</v>
      </c>
      <c r="C25" s="619"/>
      <c r="D25" s="619"/>
      <c r="E25" s="619"/>
      <c r="F25" s="619"/>
      <c r="G25" s="619"/>
      <c r="H25" s="619"/>
      <c r="I25" s="619"/>
      <c r="J25" s="619"/>
      <c r="K25" s="619"/>
      <c r="L25" s="619"/>
      <c r="M25" s="619"/>
      <c r="N25" s="619"/>
      <c r="O25" s="619"/>
      <c r="P25" s="619"/>
      <c r="Q25" s="620"/>
      <c r="R25" s="621">
        <v>2727171</v>
      </c>
      <c r="S25" s="622"/>
      <c r="T25" s="622"/>
      <c r="U25" s="622"/>
      <c r="V25" s="622"/>
      <c r="W25" s="622"/>
      <c r="X25" s="622"/>
      <c r="Y25" s="623"/>
      <c r="Z25" s="659">
        <v>53.5</v>
      </c>
      <c r="AA25" s="659"/>
      <c r="AB25" s="659"/>
      <c r="AC25" s="659"/>
      <c r="AD25" s="660">
        <v>2610091</v>
      </c>
      <c r="AE25" s="660"/>
      <c r="AF25" s="660"/>
      <c r="AG25" s="660"/>
      <c r="AH25" s="660"/>
      <c r="AI25" s="660"/>
      <c r="AJ25" s="660"/>
      <c r="AK25" s="660"/>
      <c r="AL25" s="624">
        <v>98.7</v>
      </c>
      <c r="AM25" s="625"/>
      <c r="AN25" s="625"/>
      <c r="AO25" s="661"/>
      <c r="AP25" s="618" t="s">
        <v>280</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281</v>
      </c>
      <c r="CE25" s="619"/>
      <c r="CF25" s="619"/>
      <c r="CG25" s="619"/>
      <c r="CH25" s="619"/>
      <c r="CI25" s="619"/>
      <c r="CJ25" s="619"/>
      <c r="CK25" s="619"/>
      <c r="CL25" s="619"/>
      <c r="CM25" s="619"/>
      <c r="CN25" s="619"/>
      <c r="CO25" s="619"/>
      <c r="CP25" s="619"/>
      <c r="CQ25" s="620"/>
      <c r="CR25" s="621">
        <v>585926</v>
      </c>
      <c r="CS25" s="634"/>
      <c r="CT25" s="634"/>
      <c r="CU25" s="634"/>
      <c r="CV25" s="634"/>
      <c r="CW25" s="634"/>
      <c r="CX25" s="634"/>
      <c r="CY25" s="635"/>
      <c r="CZ25" s="624">
        <v>13.5</v>
      </c>
      <c r="DA25" s="636"/>
      <c r="DB25" s="636"/>
      <c r="DC25" s="637"/>
      <c r="DD25" s="627">
        <v>552988</v>
      </c>
      <c r="DE25" s="634"/>
      <c r="DF25" s="634"/>
      <c r="DG25" s="634"/>
      <c r="DH25" s="634"/>
      <c r="DI25" s="634"/>
      <c r="DJ25" s="634"/>
      <c r="DK25" s="635"/>
      <c r="DL25" s="627">
        <v>551095</v>
      </c>
      <c r="DM25" s="634"/>
      <c r="DN25" s="634"/>
      <c r="DO25" s="634"/>
      <c r="DP25" s="634"/>
      <c r="DQ25" s="634"/>
      <c r="DR25" s="634"/>
      <c r="DS25" s="634"/>
      <c r="DT25" s="634"/>
      <c r="DU25" s="634"/>
      <c r="DV25" s="635"/>
      <c r="DW25" s="624">
        <v>20.7</v>
      </c>
      <c r="DX25" s="636"/>
      <c r="DY25" s="636"/>
      <c r="DZ25" s="636"/>
      <c r="EA25" s="636"/>
      <c r="EB25" s="636"/>
      <c r="EC25" s="648"/>
    </row>
    <row r="26" spans="2:133" ht="11.25" customHeight="1" x14ac:dyDescent="0.15">
      <c r="B26" s="618" t="s">
        <v>282</v>
      </c>
      <c r="C26" s="619"/>
      <c r="D26" s="619"/>
      <c r="E26" s="619"/>
      <c r="F26" s="619"/>
      <c r="G26" s="619"/>
      <c r="H26" s="619"/>
      <c r="I26" s="619"/>
      <c r="J26" s="619"/>
      <c r="K26" s="619"/>
      <c r="L26" s="619"/>
      <c r="M26" s="619"/>
      <c r="N26" s="619"/>
      <c r="O26" s="619"/>
      <c r="P26" s="619"/>
      <c r="Q26" s="620"/>
      <c r="R26" s="621">
        <v>565</v>
      </c>
      <c r="S26" s="622"/>
      <c r="T26" s="622"/>
      <c r="U26" s="622"/>
      <c r="V26" s="622"/>
      <c r="W26" s="622"/>
      <c r="X26" s="622"/>
      <c r="Y26" s="623"/>
      <c r="Z26" s="659">
        <v>0</v>
      </c>
      <c r="AA26" s="659"/>
      <c r="AB26" s="659"/>
      <c r="AC26" s="659"/>
      <c r="AD26" s="660">
        <v>565</v>
      </c>
      <c r="AE26" s="660"/>
      <c r="AF26" s="660"/>
      <c r="AG26" s="660"/>
      <c r="AH26" s="660"/>
      <c r="AI26" s="660"/>
      <c r="AJ26" s="660"/>
      <c r="AK26" s="660"/>
      <c r="AL26" s="624">
        <v>0</v>
      </c>
      <c r="AM26" s="625"/>
      <c r="AN26" s="625"/>
      <c r="AO26" s="661"/>
      <c r="AP26" s="618" t="s">
        <v>283</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284</v>
      </c>
      <c r="CE26" s="619"/>
      <c r="CF26" s="619"/>
      <c r="CG26" s="619"/>
      <c r="CH26" s="619"/>
      <c r="CI26" s="619"/>
      <c r="CJ26" s="619"/>
      <c r="CK26" s="619"/>
      <c r="CL26" s="619"/>
      <c r="CM26" s="619"/>
      <c r="CN26" s="619"/>
      <c r="CO26" s="619"/>
      <c r="CP26" s="619"/>
      <c r="CQ26" s="620"/>
      <c r="CR26" s="621">
        <v>324970</v>
      </c>
      <c r="CS26" s="622"/>
      <c r="CT26" s="622"/>
      <c r="CU26" s="622"/>
      <c r="CV26" s="622"/>
      <c r="CW26" s="622"/>
      <c r="CX26" s="622"/>
      <c r="CY26" s="623"/>
      <c r="CZ26" s="624">
        <v>7.5</v>
      </c>
      <c r="DA26" s="636"/>
      <c r="DB26" s="636"/>
      <c r="DC26" s="637"/>
      <c r="DD26" s="627">
        <v>296218</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285</v>
      </c>
      <c r="C27" s="619"/>
      <c r="D27" s="619"/>
      <c r="E27" s="619"/>
      <c r="F27" s="619"/>
      <c r="G27" s="619"/>
      <c r="H27" s="619"/>
      <c r="I27" s="619"/>
      <c r="J27" s="619"/>
      <c r="K27" s="619"/>
      <c r="L27" s="619"/>
      <c r="M27" s="619"/>
      <c r="N27" s="619"/>
      <c r="O27" s="619"/>
      <c r="P27" s="619"/>
      <c r="Q27" s="620"/>
      <c r="R27" s="621">
        <v>50248</v>
      </c>
      <c r="S27" s="622"/>
      <c r="T27" s="622"/>
      <c r="U27" s="622"/>
      <c r="V27" s="622"/>
      <c r="W27" s="622"/>
      <c r="X27" s="622"/>
      <c r="Y27" s="623"/>
      <c r="Z27" s="659">
        <v>1</v>
      </c>
      <c r="AA27" s="659"/>
      <c r="AB27" s="659"/>
      <c r="AC27" s="659"/>
      <c r="AD27" s="660" t="s">
        <v>122</v>
      </c>
      <c r="AE27" s="660"/>
      <c r="AF27" s="660"/>
      <c r="AG27" s="660"/>
      <c r="AH27" s="660"/>
      <c r="AI27" s="660"/>
      <c r="AJ27" s="660"/>
      <c r="AK27" s="660"/>
      <c r="AL27" s="624" t="s">
        <v>122</v>
      </c>
      <c r="AM27" s="625"/>
      <c r="AN27" s="625"/>
      <c r="AO27" s="661"/>
      <c r="AP27" s="618" t="s">
        <v>286</v>
      </c>
      <c r="AQ27" s="619"/>
      <c r="AR27" s="619"/>
      <c r="AS27" s="619"/>
      <c r="AT27" s="619"/>
      <c r="AU27" s="619"/>
      <c r="AV27" s="619"/>
      <c r="AW27" s="619"/>
      <c r="AX27" s="619"/>
      <c r="AY27" s="619"/>
      <c r="AZ27" s="619"/>
      <c r="BA27" s="619"/>
      <c r="BB27" s="619"/>
      <c r="BC27" s="619"/>
      <c r="BD27" s="619"/>
      <c r="BE27" s="619"/>
      <c r="BF27" s="620"/>
      <c r="BG27" s="621">
        <v>640036</v>
      </c>
      <c r="BH27" s="622"/>
      <c r="BI27" s="622"/>
      <c r="BJ27" s="622"/>
      <c r="BK27" s="622"/>
      <c r="BL27" s="622"/>
      <c r="BM27" s="622"/>
      <c r="BN27" s="623"/>
      <c r="BO27" s="659">
        <v>100</v>
      </c>
      <c r="BP27" s="659"/>
      <c r="BQ27" s="659"/>
      <c r="BR27" s="659"/>
      <c r="BS27" s="660">
        <v>20</v>
      </c>
      <c r="BT27" s="660"/>
      <c r="BU27" s="660"/>
      <c r="BV27" s="660"/>
      <c r="BW27" s="660"/>
      <c r="BX27" s="660"/>
      <c r="BY27" s="660"/>
      <c r="BZ27" s="660"/>
      <c r="CA27" s="660"/>
      <c r="CB27" s="695"/>
      <c r="CD27" s="618" t="s">
        <v>287</v>
      </c>
      <c r="CE27" s="619"/>
      <c r="CF27" s="619"/>
      <c r="CG27" s="619"/>
      <c r="CH27" s="619"/>
      <c r="CI27" s="619"/>
      <c r="CJ27" s="619"/>
      <c r="CK27" s="619"/>
      <c r="CL27" s="619"/>
      <c r="CM27" s="619"/>
      <c r="CN27" s="619"/>
      <c r="CO27" s="619"/>
      <c r="CP27" s="619"/>
      <c r="CQ27" s="620"/>
      <c r="CR27" s="621">
        <v>175319</v>
      </c>
      <c r="CS27" s="634"/>
      <c r="CT27" s="634"/>
      <c r="CU27" s="634"/>
      <c r="CV27" s="634"/>
      <c r="CW27" s="634"/>
      <c r="CX27" s="634"/>
      <c r="CY27" s="635"/>
      <c r="CZ27" s="624">
        <v>4</v>
      </c>
      <c r="DA27" s="636"/>
      <c r="DB27" s="636"/>
      <c r="DC27" s="637"/>
      <c r="DD27" s="627">
        <v>75405</v>
      </c>
      <c r="DE27" s="634"/>
      <c r="DF27" s="634"/>
      <c r="DG27" s="634"/>
      <c r="DH27" s="634"/>
      <c r="DI27" s="634"/>
      <c r="DJ27" s="634"/>
      <c r="DK27" s="635"/>
      <c r="DL27" s="627">
        <v>41485</v>
      </c>
      <c r="DM27" s="634"/>
      <c r="DN27" s="634"/>
      <c r="DO27" s="634"/>
      <c r="DP27" s="634"/>
      <c r="DQ27" s="634"/>
      <c r="DR27" s="634"/>
      <c r="DS27" s="634"/>
      <c r="DT27" s="634"/>
      <c r="DU27" s="634"/>
      <c r="DV27" s="635"/>
      <c r="DW27" s="624">
        <v>1.6</v>
      </c>
      <c r="DX27" s="636"/>
      <c r="DY27" s="636"/>
      <c r="DZ27" s="636"/>
      <c r="EA27" s="636"/>
      <c r="EB27" s="636"/>
      <c r="EC27" s="648"/>
    </row>
    <row r="28" spans="2:133" ht="11.25" customHeight="1" x14ac:dyDescent="0.15">
      <c r="B28" s="618" t="s">
        <v>288</v>
      </c>
      <c r="C28" s="619"/>
      <c r="D28" s="619"/>
      <c r="E28" s="619"/>
      <c r="F28" s="619"/>
      <c r="G28" s="619"/>
      <c r="H28" s="619"/>
      <c r="I28" s="619"/>
      <c r="J28" s="619"/>
      <c r="K28" s="619"/>
      <c r="L28" s="619"/>
      <c r="M28" s="619"/>
      <c r="N28" s="619"/>
      <c r="O28" s="619"/>
      <c r="P28" s="619"/>
      <c r="Q28" s="620"/>
      <c r="R28" s="621">
        <v>72452</v>
      </c>
      <c r="S28" s="622"/>
      <c r="T28" s="622"/>
      <c r="U28" s="622"/>
      <c r="V28" s="622"/>
      <c r="W28" s="622"/>
      <c r="X28" s="622"/>
      <c r="Y28" s="623"/>
      <c r="Z28" s="659">
        <v>1.4</v>
      </c>
      <c r="AA28" s="659"/>
      <c r="AB28" s="659"/>
      <c r="AC28" s="659"/>
      <c r="AD28" s="660">
        <v>15518</v>
      </c>
      <c r="AE28" s="660"/>
      <c r="AF28" s="660"/>
      <c r="AG28" s="660"/>
      <c r="AH28" s="660"/>
      <c r="AI28" s="660"/>
      <c r="AJ28" s="660"/>
      <c r="AK28" s="660"/>
      <c r="AL28" s="624">
        <v>0.6</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289</v>
      </c>
      <c r="CE28" s="619"/>
      <c r="CF28" s="619"/>
      <c r="CG28" s="619"/>
      <c r="CH28" s="619"/>
      <c r="CI28" s="619"/>
      <c r="CJ28" s="619"/>
      <c r="CK28" s="619"/>
      <c r="CL28" s="619"/>
      <c r="CM28" s="619"/>
      <c r="CN28" s="619"/>
      <c r="CO28" s="619"/>
      <c r="CP28" s="619"/>
      <c r="CQ28" s="620"/>
      <c r="CR28" s="621">
        <v>625795</v>
      </c>
      <c r="CS28" s="622"/>
      <c r="CT28" s="622"/>
      <c r="CU28" s="622"/>
      <c r="CV28" s="622"/>
      <c r="CW28" s="622"/>
      <c r="CX28" s="622"/>
      <c r="CY28" s="623"/>
      <c r="CZ28" s="624">
        <v>14.4</v>
      </c>
      <c r="DA28" s="636"/>
      <c r="DB28" s="636"/>
      <c r="DC28" s="637"/>
      <c r="DD28" s="627">
        <v>625795</v>
      </c>
      <c r="DE28" s="622"/>
      <c r="DF28" s="622"/>
      <c r="DG28" s="622"/>
      <c r="DH28" s="622"/>
      <c r="DI28" s="622"/>
      <c r="DJ28" s="622"/>
      <c r="DK28" s="623"/>
      <c r="DL28" s="627">
        <v>530365</v>
      </c>
      <c r="DM28" s="622"/>
      <c r="DN28" s="622"/>
      <c r="DO28" s="622"/>
      <c r="DP28" s="622"/>
      <c r="DQ28" s="622"/>
      <c r="DR28" s="622"/>
      <c r="DS28" s="622"/>
      <c r="DT28" s="622"/>
      <c r="DU28" s="622"/>
      <c r="DV28" s="623"/>
      <c r="DW28" s="624">
        <v>20</v>
      </c>
      <c r="DX28" s="636"/>
      <c r="DY28" s="636"/>
      <c r="DZ28" s="636"/>
      <c r="EA28" s="636"/>
      <c r="EB28" s="636"/>
      <c r="EC28" s="648"/>
    </row>
    <row r="29" spans="2:133" ht="11.25" customHeight="1" x14ac:dyDescent="0.15">
      <c r="B29" s="618" t="s">
        <v>290</v>
      </c>
      <c r="C29" s="619"/>
      <c r="D29" s="619"/>
      <c r="E29" s="619"/>
      <c r="F29" s="619"/>
      <c r="G29" s="619"/>
      <c r="H29" s="619"/>
      <c r="I29" s="619"/>
      <c r="J29" s="619"/>
      <c r="K29" s="619"/>
      <c r="L29" s="619"/>
      <c r="M29" s="619"/>
      <c r="N29" s="619"/>
      <c r="O29" s="619"/>
      <c r="P29" s="619"/>
      <c r="Q29" s="620"/>
      <c r="R29" s="621">
        <v>2659</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291</v>
      </c>
      <c r="CE29" s="641"/>
      <c r="CF29" s="618" t="s">
        <v>66</v>
      </c>
      <c r="CG29" s="619"/>
      <c r="CH29" s="619"/>
      <c r="CI29" s="619"/>
      <c r="CJ29" s="619"/>
      <c r="CK29" s="619"/>
      <c r="CL29" s="619"/>
      <c r="CM29" s="619"/>
      <c r="CN29" s="619"/>
      <c r="CO29" s="619"/>
      <c r="CP29" s="619"/>
      <c r="CQ29" s="620"/>
      <c r="CR29" s="621">
        <v>625795</v>
      </c>
      <c r="CS29" s="634"/>
      <c r="CT29" s="634"/>
      <c r="CU29" s="634"/>
      <c r="CV29" s="634"/>
      <c r="CW29" s="634"/>
      <c r="CX29" s="634"/>
      <c r="CY29" s="635"/>
      <c r="CZ29" s="624">
        <v>14.4</v>
      </c>
      <c r="DA29" s="636"/>
      <c r="DB29" s="636"/>
      <c r="DC29" s="637"/>
      <c r="DD29" s="627">
        <v>625795</v>
      </c>
      <c r="DE29" s="634"/>
      <c r="DF29" s="634"/>
      <c r="DG29" s="634"/>
      <c r="DH29" s="634"/>
      <c r="DI29" s="634"/>
      <c r="DJ29" s="634"/>
      <c r="DK29" s="635"/>
      <c r="DL29" s="627">
        <v>530365</v>
      </c>
      <c r="DM29" s="634"/>
      <c r="DN29" s="634"/>
      <c r="DO29" s="634"/>
      <c r="DP29" s="634"/>
      <c r="DQ29" s="634"/>
      <c r="DR29" s="634"/>
      <c r="DS29" s="634"/>
      <c r="DT29" s="634"/>
      <c r="DU29" s="634"/>
      <c r="DV29" s="635"/>
      <c r="DW29" s="624">
        <v>20</v>
      </c>
      <c r="DX29" s="636"/>
      <c r="DY29" s="636"/>
      <c r="DZ29" s="636"/>
      <c r="EA29" s="636"/>
      <c r="EB29" s="636"/>
      <c r="EC29" s="648"/>
    </row>
    <row r="30" spans="2:133" ht="11.25" customHeight="1" x14ac:dyDescent="0.15">
      <c r="B30" s="618" t="s">
        <v>292</v>
      </c>
      <c r="C30" s="619"/>
      <c r="D30" s="619"/>
      <c r="E30" s="619"/>
      <c r="F30" s="619"/>
      <c r="G30" s="619"/>
      <c r="H30" s="619"/>
      <c r="I30" s="619"/>
      <c r="J30" s="619"/>
      <c r="K30" s="619"/>
      <c r="L30" s="619"/>
      <c r="M30" s="619"/>
      <c r="N30" s="619"/>
      <c r="O30" s="619"/>
      <c r="P30" s="619"/>
      <c r="Q30" s="620"/>
      <c r="R30" s="621">
        <v>507743</v>
      </c>
      <c r="S30" s="622"/>
      <c r="T30" s="622"/>
      <c r="U30" s="622"/>
      <c r="V30" s="622"/>
      <c r="W30" s="622"/>
      <c r="X30" s="622"/>
      <c r="Y30" s="623"/>
      <c r="Z30" s="659">
        <v>10</v>
      </c>
      <c r="AA30" s="659"/>
      <c r="AB30" s="659"/>
      <c r="AC30" s="659"/>
      <c r="AD30" s="660" t="s">
        <v>122</v>
      </c>
      <c r="AE30" s="660"/>
      <c r="AF30" s="660"/>
      <c r="AG30" s="660"/>
      <c r="AH30" s="660"/>
      <c r="AI30" s="660"/>
      <c r="AJ30" s="660"/>
      <c r="AK30" s="660"/>
      <c r="AL30" s="624" t="s">
        <v>122</v>
      </c>
      <c r="AM30" s="625"/>
      <c r="AN30" s="625"/>
      <c r="AO30" s="661"/>
      <c r="AP30" s="673" t="s">
        <v>210</v>
      </c>
      <c r="AQ30" s="674"/>
      <c r="AR30" s="674"/>
      <c r="AS30" s="674"/>
      <c r="AT30" s="674"/>
      <c r="AU30" s="674"/>
      <c r="AV30" s="674"/>
      <c r="AW30" s="674"/>
      <c r="AX30" s="674"/>
      <c r="AY30" s="674"/>
      <c r="AZ30" s="674"/>
      <c r="BA30" s="674"/>
      <c r="BB30" s="674"/>
      <c r="BC30" s="674"/>
      <c r="BD30" s="674"/>
      <c r="BE30" s="674"/>
      <c r="BF30" s="675"/>
      <c r="BG30" s="673" t="s">
        <v>293</v>
      </c>
      <c r="BH30" s="693"/>
      <c r="BI30" s="693"/>
      <c r="BJ30" s="693"/>
      <c r="BK30" s="693"/>
      <c r="BL30" s="693"/>
      <c r="BM30" s="693"/>
      <c r="BN30" s="693"/>
      <c r="BO30" s="693"/>
      <c r="BP30" s="693"/>
      <c r="BQ30" s="694"/>
      <c r="BR30" s="673" t="s">
        <v>294</v>
      </c>
      <c r="BS30" s="693"/>
      <c r="BT30" s="693"/>
      <c r="BU30" s="693"/>
      <c r="BV30" s="693"/>
      <c r="BW30" s="693"/>
      <c r="BX30" s="693"/>
      <c r="BY30" s="693"/>
      <c r="BZ30" s="693"/>
      <c r="CA30" s="693"/>
      <c r="CB30" s="694"/>
      <c r="CD30" s="642"/>
      <c r="CE30" s="643"/>
      <c r="CF30" s="618" t="s">
        <v>295</v>
      </c>
      <c r="CG30" s="619"/>
      <c r="CH30" s="619"/>
      <c r="CI30" s="619"/>
      <c r="CJ30" s="619"/>
      <c r="CK30" s="619"/>
      <c r="CL30" s="619"/>
      <c r="CM30" s="619"/>
      <c r="CN30" s="619"/>
      <c r="CO30" s="619"/>
      <c r="CP30" s="619"/>
      <c r="CQ30" s="620"/>
      <c r="CR30" s="621">
        <v>618997</v>
      </c>
      <c r="CS30" s="622"/>
      <c r="CT30" s="622"/>
      <c r="CU30" s="622"/>
      <c r="CV30" s="622"/>
      <c r="CW30" s="622"/>
      <c r="CX30" s="622"/>
      <c r="CY30" s="623"/>
      <c r="CZ30" s="624">
        <v>14.2</v>
      </c>
      <c r="DA30" s="636"/>
      <c r="DB30" s="636"/>
      <c r="DC30" s="637"/>
      <c r="DD30" s="627">
        <v>618997</v>
      </c>
      <c r="DE30" s="622"/>
      <c r="DF30" s="622"/>
      <c r="DG30" s="622"/>
      <c r="DH30" s="622"/>
      <c r="DI30" s="622"/>
      <c r="DJ30" s="622"/>
      <c r="DK30" s="623"/>
      <c r="DL30" s="627">
        <v>523567</v>
      </c>
      <c r="DM30" s="622"/>
      <c r="DN30" s="622"/>
      <c r="DO30" s="622"/>
      <c r="DP30" s="622"/>
      <c r="DQ30" s="622"/>
      <c r="DR30" s="622"/>
      <c r="DS30" s="622"/>
      <c r="DT30" s="622"/>
      <c r="DU30" s="622"/>
      <c r="DV30" s="623"/>
      <c r="DW30" s="624">
        <v>19.7</v>
      </c>
      <c r="DX30" s="636"/>
      <c r="DY30" s="636"/>
      <c r="DZ30" s="636"/>
      <c r="EA30" s="636"/>
      <c r="EB30" s="636"/>
      <c r="EC30" s="648"/>
    </row>
    <row r="31" spans="2:133" ht="11.25" customHeight="1" x14ac:dyDescent="0.15">
      <c r="B31" s="696" t="s">
        <v>296</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297</v>
      </c>
      <c r="AQ31" s="688"/>
      <c r="AR31" s="688"/>
      <c r="AS31" s="688"/>
      <c r="AT31" s="689" t="s">
        <v>298</v>
      </c>
      <c r="AU31" s="218"/>
      <c r="AV31" s="218"/>
      <c r="AW31" s="218"/>
      <c r="AX31" s="679" t="s">
        <v>176</v>
      </c>
      <c r="AY31" s="680"/>
      <c r="AZ31" s="680"/>
      <c r="BA31" s="680"/>
      <c r="BB31" s="680"/>
      <c r="BC31" s="680"/>
      <c r="BD31" s="680"/>
      <c r="BE31" s="680"/>
      <c r="BF31" s="681"/>
      <c r="BG31" s="683">
        <v>99.3</v>
      </c>
      <c r="BH31" s="684"/>
      <c r="BI31" s="684"/>
      <c r="BJ31" s="684"/>
      <c r="BK31" s="684"/>
      <c r="BL31" s="684"/>
      <c r="BM31" s="685">
        <v>96</v>
      </c>
      <c r="BN31" s="684"/>
      <c r="BO31" s="684"/>
      <c r="BP31" s="684"/>
      <c r="BQ31" s="686"/>
      <c r="BR31" s="683">
        <v>99.3</v>
      </c>
      <c r="BS31" s="684"/>
      <c r="BT31" s="684"/>
      <c r="BU31" s="684"/>
      <c r="BV31" s="684"/>
      <c r="BW31" s="684"/>
      <c r="BX31" s="685">
        <v>95</v>
      </c>
      <c r="BY31" s="684"/>
      <c r="BZ31" s="684"/>
      <c r="CA31" s="684"/>
      <c r="CB31" s="686"/>
      <c r="CD31" s="642"/>
      <c r="CE31" s="643"/>
      <c r="CF31" s="618" t="s">
        <v>299</v>
      </c>
      <c r="CG31" s="619"/>
      <c r="CH31" s="619"/>
      <c r="CI31" s="619"/>
      <c r="CJ31" s="619"/>
      <c r="CK31" s="619"/>
      <c r="CL31" s="619"/>
      <c r="CM31" s="619"/>
      <c r="CN31" s="619"/>
      <c r="CO31" s="619"/>
      <c r="CP31" s="619"/>
      <c r="CQ31" s="620"/>
      <c r="CR31" s="621">
        <v>6798</v>
      </c>
      <c r="CS31" s="634"/>
      <c r="CT31" s="634"/>
      <c r="CU31" s="634"/>
      <c r="CV31" s="634"/>
      <c r="CW31" s="634"/>
      <c r="CX31" s="634"/>
      <c r="CY31" s="635"/>
      <c r="CZ31" s="624">
        <v>0.2</v>
      </c>
      <c r="DA31" s="636"/>
      <c r="DB31" s="636"/>
      <c r="DC31" s="637"/>
      <c r="DD31" s="627">
        <v>6798</v>
      </c>
      <c r="DE31" s="634"/>
      <c r="DF31" s="634"/>
      <c r="DG31" s="634"/>
      <c r="DH31" s="634"/>
      <c r="DI31" s="634"/>
      <c r="DJ31" s="634"/>
      <c r="DK31" s="635"/>
      <c r="DL31" s="627">
        <v>6798</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15">
      <c r="B32" s="618" t="s">
        <v>300</v>
      </c>
      <c r="C32" s="619"/>
      <c r="D32" s="619"/>
      <c r="E32" s="619"/>
      <c r="F32" s="619"/>
      <c r="G32" s="619"/>
      <c r="H32" s="619"/>
      <c r="I32" s="619"/>
      <c r="J32" s="619"/>
      <c r="K32" s="619"/>
      <c r="L32" s="619"/>
      <c r="M32" s="619"/>
      <c r="N32" s="619"/>
      <c r="O32" s="619"/>
      <c r="P32" s="619"/>
      <c r="Q32" s="620"/>
      <c r="R32" s="621">
        <v>105820</v>
      </c>
      <c r="S32" s="622"/>
      <c r="T32" s="622"/>
      <c r="U32" s="622"/>
      <c r="V32" s="622"/>
      <c r="W32" s="622"/>
      <c r="X32" s="622"/>
      <c r="Y32" s="623"/>
      <c r="Z32" s="659">
        <v>2.1</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301</v>
      </c>
      <c r="AX32" s="618" t="s">
        <v>302</v>
      </c>
      <c r="AY32" s="619"/>
      <c r="AZ32" s="619"/>
      <c r="BA32" s="619"/>
      <c r="BB32" s="619"/>
      <c r="BC32" s="619"/>
      <c r="BD32" s="619"/>
      <c r="BE32" s="619"/>
      <c r="BF32" s="620"/>
      <c r="BG32" s="692">
        <v>99.2</v>
      </c>
      <c r="BH32" s="634"/>
      <c r="BI32" s="634"/>
      <c r="BJ32" s="634"/>
      <c r="BK32" s="634"/>
      <c r="BL32" s="634"/>
      <c r="BM32" s="625">
        <v>96.2</v>
      </c>
      <c r="BN32" s="634"/>
      <c r="BO32" s="634"/>
      <c r="BP32" s="634"/>
      <c r="BQ32" s="657"/>
      <c r="BR32" s="692">
        <v>99.2</v>
      </c>
      <c r="BS32" s="634"/>
      <c r="BT32" s="634"/>
      <c r="BU32" s="634"/>
      <c r="BV32" s="634"/>
      <c r="BW32" s="634"/>
      <c r="BX32" s="625">
        <v>96</v>
      </c>
      <c r="BY32" s="634"/>
      <c r="BZ32" s="634"/>
      <c r="CA32" s="634"/>
      <c r="CB32" s="657"/>
      <c r="CD32" s="644"/>
      <c r="CE32" s="645"/>
      <c r="CF32" s="618" t="s">
        <v>303</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304</v>
      </c>
      <c r="C33" s="619"/>
      <c r="D33" s="619"/>
      <c r="E33" s="619"/>
      <c r="F33" s="619"/>
      <c r="G33" s="619"/>
      <c r="H33" s="619"/>
      <c r="I33" s="619"/>
      <c r="J33" s="619"/>
      <c r="K33" s="619"/>
      <c r="L33" s="619"/>
      <c r="M33" s="619"/>
      <c r="N33" s="619"/>
      <c r="O33" s="619"/>
      <c r="P33" s="619"/>
      <c r="Q33" s="620"/>
      <c r="R33" s="621">
        <v>72634</v>
      </c>
      <c r="S33" s="622"/>
      <c r="T33" s="622"/>
      <c r="U33" s="622"/>
      <c r="V33" s="622"/>
      <c r="W33" s="622"/>
      <c r="X33" s="622"/>
      <c r="Y33" s="623"/>
      <c r="Z33" s="659">
        <v>1.4</v>
      </c>
      <c r="AA33" s="659"/>
      <c r="AB33" s="659"/>
      <c r="AC33" s="659"/>
      <c r="AD33" s="660">
        <v>15901</v>
      </c>
      <c r="AE33" s="660"/>
      <c r="AF33" s="660"/>
      <c r="AG33" s="660"/>
      <c r="AH33" s="660"/>
      <c r="AI33" s="660"/>
      <c r="AJ33" s="660"/>
      <c r="AK33" s="660"/>
      <c r="AL33" s="624">
        <v>0.6</v>
      </c>
      <c r="AM33" s="625"/>
      <c r="AN33" s="625"/>
      <c r="AO33" s="661"/>
      <c r="AP33" s="664"/>
      <c r="AQ33" s="665"/>
      <c r="AR33" s="665"/>
      <c r="AS33" s="665"/>
      <c r="AT33" s="691"/>
      <c r="AU33" s="219"/>
      <c r="AV33" s="219"/>
      <c r="AW33" s="219"/>
      <c r="AX33" s="602" t="s">
        <v>305</v>
      </c>
      <c r="AY33" s="603"/>
      <c r="AZ33" s="603"/>
      <c r="BA33" s="603"/>
      <c r="BB33" s="603"/>
      <c r="BC33" s="603"/>
      <c r="BD33" s="603"/>
      <c r="BE33" s="603"/>
      <c r="BF33" s="604"/>
      <c r="BG33" s="682">
        <v>99.2</v>
      </c>
      <c r="BH33" s="606"/>
      <c r="BI33" s="606"/>
      <c r="BJ33" s="606"/>
      <c r="BK33" s="606"/>
      <c r="BL33" s="606"/>
      <c r="BM33" s="652">
        <v>95.5</v>
      </c>
      <c r="BN33" s="606"/>
      <c r="BO33" s="606"/>
      <c r="BP33" s="606"/>
      <c r="BQ33" s="669"/>
      <c r="BR33" s="682">
        <v>99.3</v>
      </c>
      <c r="BS33" s="606"/>
      <c r="BT33" s="606"/>
      <c r="BU33" s="606"/>
      <c r="BV33" s="606"/>
      <c r="BW33" s="606"/>
      <c r="BX33" s="652">
        <v>94</v>
      </c>
      <c r="BY33" s="606"/>
      <c r="BZ33" s="606"/>
      <c r="CA33" s="606"/>
      <c r="CB33" s="669"/>
      <c r="CD33" s="618" t="s">
        <v>306</v>
      </c>
      <c r="CE33" s="619"/>
      <c r="CF33" s="619"/>
      <c r="CG33" s="619"/>
      <c r="CH33" s="619"/>
      <c r="CI33" s="619"/>
      <c r="CJ33" s="619"/>
      <c r="CK33" s="619"/>
      <c r="CL33" s="619"/>
      <c r="CM33" s="619"/>
      <c r="CN33" s="619"/>
      <c r="CO33" s="619"/>
      <c r="CP33" s="619"/>
      <c r="CQ33" s="620"/>
      <c r="CR33" s="621">
        <v>2146485</v>
      </c>
      <c r="CS33" s="634"/>
      <c r="CT33" s="634"/>
      <c r="CU33" s="634"/>
      <c r="CV33" s="634"/>
      <c r="CW33" s="634"/>
      <c r="CX33" s="634"/>
      <c r="CY33" s="635"/>
      <c r="CZ33" s="624">
        <v>49.3</v>
      </c>
      <c r="DA33" s="636"/>
      <c r="DB33" s="636"/>
      <c r="DC33" s="637"/>
      <c r="DD33" s="627">
        <v>1606036</v>
      </c>
      <c r="DE33" s="634"/>
      <c r="DF33" s="634"/>
      <c r="DG33" s="634"/>
      <c r="DH33" s="634"/>
      <c r="DI33" s="634"/>
      <c r="DJ33" s="634"/>
      <c r="DK33" s="635"/>
      <c r="DL33" s="627">
        <v>899378</v>
      </c>
      <c r="DM33" s="634"/>
      <c r="DN33" s="634"/>
      <c r="DO33" s="634"/>
      <c r="DP33" s="634"/>
      <c r="DQ33" s="634"/>
      <c r="DR33" s="634"/>
      <c r="DS33" s="634"/>
      <c r="DT33" s="634"/>
      <c r="DU33" s="634"/>
      <c r="DV33" s="635"/>
      <c r="DW33" s="624">
        <v>33.9</v>
      </c>
      <c r="DX33" s="636"/>
      <c r="DY33" s="636"/>
      <c r="DZ33" s="636"/>
      <c r="EA33" s="636"/>
      <c r="EB33" s="636"/>
      <c r="EC33" s="648"/>
    </row>
    <row r="34" spans="2:133" ht="11.25" customHeight="1" x14ac:dyDescent="0.15">
      <c r="B34" s="618" t="s">
        <v>307</v>
      </c>
      <c r="C34" s="619"/>
      <c r="D34" s="619"/>
      <c r="E34" s="619"/>
      <c r="F34" s="619"/>
      <c r="G34" s="619"/>
      <c r="H34" s="619"/>
      <c r="I34" s="619"/>
      <c r="J34" s="619"/>
      <c r="K34" s="619"/>
      <c r="L34" s="619"/>
      <c r="M34" s="619"/>
      <c r="N34" s="619"/>
      <c r="O34" s="619"/>
      <c r="P34" s="619"/>
      <c r="Q34" s="620"/>
      <c r="R34" s="621">
        <v>52316</v>
      </c>
      <c r="S34" s="622"/>
      <c r="T34" s="622"/>
      <c r="U34" s="622"/>
      <c r="V34" s="622"/>
      <c r="W34" s="622"/>
      <c r="X34" s="622"/>
      <c r="Y34" s="623"/>
      <c r="Z34" s="659">
        <v>1</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308</v>
      </c>
      <c r="CE34" s="619"/>
      <c r="CF34" s="619"/>
      <c r="CG34" s="619"/>
      <c r="CH34" s="619"/>
      <c r="CI34" s="619"/>
      <c r="CJ34" s="619"/>
      <c r="CK34" s="619"/>
      <c r="CL34" s="619"/>
      <c r="CM34" s="619"/>
      <c r="CN34" s="619"/>
      <c r="CO34" s="619"/>
      <c r="CP34" s="619"/>
      <c r="CQ34" s="620"/>
      <c r="CR34" s="621">
        <v>859750</v>
      </c>
      <c r="CS34" s="622"/>
      <c r="CT34" s="622"/>
      <c r="CU34" s="622"/>
      <c r="CV34" s="622"/>
      <c r="CW34" s="622"/>
      <c r="CX34" s="622"/>
      <c r="CY34" s="623"/>
      <c r="CZ34" s="624">
        <v>19.8</v>
      </c>
      <c r="DA34" s="636"/>
      <c r="DB34" s="636"/>
      <c r="DC34" s="637"/>
      <c r="DD34" s="627">
        <v>468922</v>
      </c>
      <c r="DE34" s="622"/>
      <c r="DF34" s="622"/>
      <c r="DG34" s="622"/>
      <c r="DH34" s="622"/>
      <c r="DI34" s="622"/>
      <c r="DJ34" s="622"/>
      <c r="DK34" s="623"/>
      <c r="DL34" s="627">
        <v>398257</v>
      </c>
      <c r="DM34" s="622"/>
      <c r="DN34" s="622"/>
      <c r="DO34" s="622"/>
      <c r="DP34" s="622"/>
      <c r="DQ34" s="622"/>
      <c r="DR34" s="622"/>
      <c r="DS34" s="622"/>
      <c r="DT34" s="622"/>
      <c r="DU34" s="622"/>
      <c r="DV34" s="623"/>
      <c r="DW34" s="624">
        <v>15</v>
      </c>
      <c r="DX34" s="636"/>
      <c r="DY34" s="636"/>
      <c r="DZ34" s="636"/>
      <c r="EA34" s="636"/>
      <c r="EB34" s="636"/>
      <c r="EC34" s="648"/>
    </row>
    <row r="35" spans="2:133" ht="11.25" customHeight="1" x14ac:dyDescent="0.15">
      <c r="B35" s="618" t="s">
        <v>309</v>
      </c>
      <c r="C35" s="619"/>
      <c r="D35" s="619"/>
      <c r="E35" s="619"/>
      <c r="F35" s="619"/>
      <c r="G35" s="619"/>
      <c r="H35" s="619"/>
      <c r="I35" s="619"/>
      <c r="J35" s="619"/>
      <c r="K35" s="619"/>
      <c r="L35" s="619"/>
      <c r="M35" s="619"/>
      <c r="N35" s="619"/>
      <c r="O35" s="619"/>
      <c r="P35" s="619"/>
      <c r="Q35" s="620"/>
      <c r="R35" s="621">
        <v>4751</v>
      </c>
      <c r="S35" s="622"/>
      <c r="T35" s="622"/>
      <c r="U35" s="622"/>
      <c r="V35" s="622"/>
      <c r="W35" s="622"/>
      <c r="X35" s="622"/>
      <c r="Y35" s="623"/>
      <c r="Z35" s="659">
        <v>0.1</v>
      </c>
      <c r="AA35" s="659"/>
      <c r="AB35" s="659"/>
      <c r="AC35" s="659"/>
      <c r="AD35" s="660" t="s">
        <v>122</v>
      </c>
      <c r="AE35" s="660"/>
      <c r="AF35" s="660"/>
      <c r="AG35" s="660"/>
      <c r="AH35" s="660"/>
      <c r="AI35" s="660"/>
      <c r="AJ35" s="660"/>
      <c r="AK35" s="660"/>
      <c r="AL35" s="624" t="s">
        <v>122</v>
      </c>
      <c r="AM35" s="625"/>
      <c r="AN35" s="625"/>
      <c r="AO35" s="661"/>
      <c r="AP35" s="222"/>
      <c r="AQ35" s="673" t="s">
        <v>310</v>
      </c>
      <c r="AR35" s="674"/>
      <c r="AS35" s="674"/>
      <c r="AT35" s="674"/>
      <c r="AU35" s="674"/>
      <c r="AV35" s="674"/>
      <c r="AW35" s="674"/>
      <c r="AX35" s="674"/>
      <c r="AY35" s="674"/>
      <c r="AZ35" s="674"/>
      <c r="BA35" s="674"/>
      <c r="BB35" s="674"/>
      <c r="BC35" s="674"/>
      <c r="BD35" s="674"/>
      <c r="BE35" s="674"/>
      <c r="BF35" s="675"/>
      <c r="BG35" s="673" t="s">
        <v>311</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312</v>
      </c>
      <c r="CE35" s="619"/>
      <c r="CF35" s="619"/>
      <c r="CG35" s="619"/>
      <c r="CH35" s="619"/>
      <c r="CI35" s="619"/>
      <c r="CJ35" s="619"/>
      <c r="CK35" s="619"/>
      <c r="CL35" s="619"/>
      <c r="CM35" s="619"/>
      <c r="CN35" s="619"/>
      <c r="CO35" s="619"/>
      <c r="CP35" s="619"/>
      <c r="CQ35" s="620"/>
      <c r="CR35" s="621">
        <v>78349</v>
      </c>
      <c r="CS35" s="634"/>
      <c r="CT35" s="634"/>
      <c r="CU35" s="634"/>
      <c r="CV35" s="634"/>
      <c r="CW35" s="634"/>
      <c r="CX35" s="634"/>
      <c r="CY35" s="635"/>
      <c r="CZ35" s="624">
        <v>1.8</v>
      </c>
      <c r="DA35" s="636"/>
      <c r="DB35" s="636"/>
      <c r="DC35" s="637"/>
      <c r="DD35" s="627">
        <v>75508</v>
      </c>
      <c r="DE35" s="634"/>
      <c r="DF35" s="634"/>
      <c r="DG35" s="634"/>
      <c r="DH35" s="634"/>
      <c r="DI35" s="634"/>
      <c r="DJ35" s="634"/>
      <c r="DK35" s="635"/>
      <c r="DL35" s="627">
        <v>75508</v>
      </c>
      <c r="DM35" s="634"/>
      <c r="DN35" s="634"/>
      <c r="DO35" s="634"/>
      <c r="DP35" s="634"/>
      <c r="DQ35" s="634"/>
      <c r="DR35" s="634"/>
      <c r="DS35" s="634"/>
      <c r="DT35" s="634"/>
      <c r="DU35" s="634"/>
      <c r="DV35" s="635"/>
      <c r="DW35" s="624">
        <v>2.8</v>
      </c>
      <c r="DX35" s="636"/>
      <c r="DY35" s="636"/>
      <c r="DZ35" s="636"/>
      <c r="EA35" s="636"/>
      <c r="EB35" s="636"/>
      <c r="EC35" s="648"/>
    </row>
    <row r="36" spans="2:133" ht="11.25" customHeight="1" x14ac:dyDescent="0.15">
      <c r="B36" s="618" t="s">
        <v>313</v>
      </c>
      <c r="C36" s="619"/>
      <c r="D36" s="619"/>
      <c r="E36" s="619"/>
      <c r="F36" s="619"/>
      <c r="G36" s="619"/>
      <c r="H36" s="619"/>
      <c r="I36" s="619"/>
      <c r="J36" s="619"/>
      <c r="K36" s="619"/>
      <c r="L36" s="619"/>
      <c r="M36" s="619"/>
      <c r="N36" s="619"/>
      <c r="O36" s="619"/>
      <c r="P36" s="619"/>
      <c r="Q36" s="620"/>
      <c r="R36" s="621">
        <v>1043150</v>
      </c>
      <c r="S36" s="622"/>
      <c r="T36" s="622"/>
      <c r="U36" s="622"/>
      <c r="V36" s="622"/>
      <c r="W36" s="622"/>
      <c r="X36" s="622"/>
      <c r="Y36" s="623"/>
      <c r="Z36" s="659">
        <v>20.399999999999999</v>
      </c>
      <c r="AA36" s="659"/>
      <c r="AB36" s="659"/>
      <c r="AC36" s="659"/>
      <c r="AD36" s="660" t="s">
        <v>122</v>
      </c>
      <c r="AE36" s="660"/>
      <c r="AF36" s="660"/>
      <c r="AG36" s="660"/>
      <c r="AH36" s="660"/>
      <c r="AI36" s="660"/>
      <c r="AJ36" s="660"/>
      <c r="AK36" s="660"/>
      <c r="AL36" s="624" t="s">
        <v>122</v>
      </c>
      <c r="AM36" s="625"/>
      <c r="AN36" s="625"/>
      <c r="AO36" s="661"/>
      <c r="AP36" s="222"/>
      <c r="AQ36" s="670" t="s">
        <v>314</v>
      </c>
      <c r="AR36" s="671"/>
      <c r="AS36" s="671"/>
      <c r="AT36" s="671"/>
      <c r="AU36" s="671"/>
      <c r="AV36" s="671"/>
      <c r="AW36" s="671"/>
      <c r="AX36" s="671"/>
      <c r="AY36" s="672"/>
      <c r="AZ36" s="676">
        <v>268188</v>
      </c>
      <c r="BA36" s="677"/>
      <c r="BB36" s="677"/>
      <c r="BC36" s="677"/>
      <c r="BD36" s="677"/>
      <c r="BE36" s="677"/>
      <c r="BF36" s="678"/>
      <c r="BG36" s="679" t="s">
        <v>315</v>
      </c>
      <c r="BH36" s="680"/>
      <c r="BI36" s="680"/>
      <c r="BJ36" s="680"/>
      <c r="BK36" s="680"/>
      <c r="BL36" s="680"/>
      <c r="BM36" s="680"/>
      <c r="BN36" s="680"/>
      <c r="BO36" s="680"/>
      <c r="BP36" s="680"/>
      <c r="BQ36" s="680"/>
      <c r="BR36" s="680"/>
      <c r="BS36" s="680"/>
      <c r="BT36" s="680"/>
      <c r="BU36" s="681"/>
      <c r="BV36" s="676">
        <v>7704</v>
      </c>
      <c r="BW36" s="677"/>
      <c r="BX36" s="677"/>
      <c r="BY36" s="677"/>
      <c r="BZ36" s="677"/>
      <c r="CA36" s="677"/>
      <c r="CB36" s="678"/>
      <c r="CD36" s="618" t="s">
        <v>316</v>
      </c>
      <c r="CE36" s="619"/>
      <c r="CF36" s="619"/>
      <c r="CG36" s="619"/>
      <c r="CH36" s="619"/>
      <c r="CI36" s="619"/>
      <c r="CJ36" s="619"/>
      <c r="CK36" s="619"/>
      <c r="CL36" s="619"/>
      <c r="CM36" s="619"/>
      <c r="CN36" s="619"/>
      <c r="CO36" s="619"/>
      <c r="CP36" s="619"/>
      <c r="CQ36" s="620"/>
      <c r="CR36" s="621">
        <v>716546</v>
      </c>
      <c r="CS36" s="622"/>
      <c r="CT36" s="622"/>
      <c r="CU36" s="622"/>
      <c r="CV36" s="622"/>
      <c r="CW36" s="622"/>
      <c r="CX36" s="622"/>
      <c r="CY36" s="623"/>
      <c r="CZ36" s="624">
        <v>16.5</v>
      </c>
      <c r="DA36" s="636"/>
      <c r="DB36" s="636"/>
      <c r="DC36" s="637"/>
      <c r="DD36" s="627">
        <v>620600</v>
      </c>
      <c r="DE36" s="622"/>
      <c r="DF36" s="622"/>
      <c r="DG36" s="622"/>
      <c r="DH36" s="622"/>
      <c r="DI36" s="622"/>
      <c r="DJ36" s="622"/>
      <c r="DK36" s="623"/>
      <c r="DL36" s="627">
        <v>329899</v>
      </c>
      <c r="DM36" s="622"/>
      <c r="DN36" s="622"/>
      <c r="DO36" s="622"/>
      <c r="DP36" s="622"/>
      <c r="DQ36" s="622"/>
      <c r="DR36" s="622"/>
      <c r="DS36" s="622"/>
      <c r="DT36" s="622"/>
      <c r="DU36" s="622"/>
      <c r="DV36" s="623"/>
      <c r="DW36" s="624">
        <v>12.4</v>
      </c>
      <c r="DX36" s="636"/>
      <c r="DY36" s="636"/>
      <c r="DZ36" s="636"/>
      <c r="EA36" s="636"/>
      <c r="EB36" s="636"/>
      <c r="EC36" s="648"/>
    </row>
    <row r="37" spans="2:133" ht="11.25" customHeight="1" x14ac:dyDescent="0.15">
      <c r="B37" s="618" t="s">
        <v>317</v>
      </c>
      <c r="C37" s="619"/>
      <c r="D37" s="619"/>
      <c r="E37" s="619"/>
      <c r="F37" s="619"/>
      <c r="G37" s="619"/>
      <c r="H37" s="619"/>
      <c r="I37" s="619"/>
      <c r="J37" s="619"/>
      <c r="K37" s="619"/>
      <c r="L37" s="619"/>
      <c r="M37" s="619"/>
      <c r="N37" s="619"/>
      <c r="O37" s="619"/>
      <c r="P37" s="619"/>
      <c r="Q37" s="620"/>
      <c r="R37" s="621">
        <v>111538</v>
      </c>
      <c r="S37" s="622"/>
      <c r="T37" s="622"/>
      <c r="U37" s="622"/>
      <c r="V37" s="622"/>
      <c r="W37" s="622"/>
      <c r="X37" s="622"/>
      <c r="Y37" s="623"/>
      <c r="Z37" s="659">
        <v>2.2000000000000002</v>
      </c>
      <c r="AA37" s="659"/>
      <c r="AB37" s="659"/>
      <c r="AC37" s="659"/>
      <c r="AD37" s="660">
        <v>1448</v>
      </c>
      <c r="AE37" s="660"/>
      <c r="AF37" s="660"/>
      <c r="AG37" s="660"/>
      <c r="AH37" s="660"/>
      <c r="AI37" s="660"/>
      <c r="AJ37" s="660"/>
      <c r="AK37" s="660"/>
      <c r="AL37" s="624">
        <v>0.1</v>
      </c>
      <c r="AM37" s="625"/>
      <c r="AN37" s="625"/>
      <c r="AO37" s="661"/>
      <c r="AQ37" s="654" t="s">
        <v>318</v>
      </c>
      <c r="AR37" s="655"/>
      <c r="AS37" s="655"/>
      <c r="AT37" s="655"/>
      <c r="AU37" s="655"/>
      <c r="AV37" s="655"/>
      <c r="AW37" s="655"/>
      <c r="AX37" s="655"/>
      <c r="AY37" s="656"/>
      <c r="AZ37" s="621">
        <v>71877</v>
      </c>
      <c r="BA37" s="622"/>
      <c r="BB37" s="622"/>
      <c r="BC37" s="622"/>
      <c r="BD37" s="634"/>
      <c r="BE37" s="634"/>
      <c r="BF37" s="657"/>
      <c r="BG37" s="618" t="s">
        <v>319</v>
      </c>
      <c r="BH37" s="619"/>
      <c r="BI37" s="619"/>
      <c r="BJ37" s="619"/>
      <c r="BK37" s="619"/>
      <c r="BL37" s="619"/>
      <c r="BM37" s="619"/>
      <c r="BN37" s="619"/>
      <c r="BO37" s="619"/>
      <c r="BP37" s="619"/>
      <c r="BQ37" s="619"/>
      <c r="BR37" s="619"/>
      <c r="BS37" s="619"/>
      <c r="BT37" s="619"/>
      <c r="BU37" s="620"/>
      <c r="BV37" s="621">
        <v>7704</v>
      </c>
      <c r="BW37" s="622"/>
      <c r="BX37" s="622"/>
      <c r="BY37" s="622"/>
      <c r="BZ37" s="622"/>
      <c r="CA37" s="622"/>
      <c r="CB37" s="658"/>
      <c r="CD37" s="618" t="s">
        <v>320</v>
      </c>
      <c r="CE37" s="619"/>
      <c r="CF37" s="619"/>
      <c r="CG37" s="619"/>
      <c r="CH37" s="619"/>
      <c r="CI37" s="619"/>
      <c r="CJ37" s="619"/>
      <c r="CK37" s="619"/>
      <c r="CL37" s="619"/>
      <c r="CM37" s="619"/>
      <c r="CN37" s="619"/>
      <c r="CO37" s="619"/>
      <c r="CP37" s="619"/>
      <c r="CQ37" s="620"/>
      <c r="CR37" s="621">
        <v>129625</v>
      </c>
      <c r="CS37" s="634"/>
      <c r="CT37" s="634"/>
      <c r="CU37" s="634"/>
      <c r="CV37" s="634"/>
      <c r="CW37" s="634"/>
      <c r="CX37" s="634"/>
      <c r="CY37" s="635"/>
      <c r="CZ37" s="624">
        <v>3</v>
      </c>
      <c r="DA37" s="636"/>
      <c r="DB37" s="636"/>
      <c r="DC37" s="637"/>
      <c r="DD37" s="627">
        <v>129075</v>
      </c>
      <c r="DE37" s="634"/>
      <c r="DF37" s="634"/>
      <c r="DG37" s="634"/>
      <c r="DH37" s="634"/>
      <c r="DI37" s="634"/>
      <c r="DJ37" s="634"/>
      <c r="DK37" s="635"/>
      <c r="DL37" s="627">
        <v>117108</v>
      </c>
      <c r="DM37" s="634"/>
      <c r="DN37" s="634"/>
      <c r="DO37" s="634"/>
      <c r="DP37" s="634"/>
      <c r="DQ37" s="634"/>
      <c r="DR37" s="634"/>
      <c r="DS37" s="634"/>
      <c r="DT37" s="634"/>
      <c r="DU37" s="634"/>
      <c r="DV37" s="635"/>
      <c r="DW37" s="624">
        <v>4.4000000000000004</v>
      </c>
      <c r="DX37" s="636"/>
      <c r="DY37" s="636"/>
      <c r="DZ37" s="636"/>
      <c r="EA37" s="636"/>
      <c r="EB37" s="636"/>
      <c r="EC37" s="648"/>
    </row>
    <row r="38" spans="2:133" ht="11.25" customHeight="1" x14ac:dyDescent="0.15">
      <c r="B38" s="618" t="s">
        <v>321</v>
      </c>
      <c r="C38" s="619"/>
      <c r="D38" s="619"/>
      <c r="E38" s="619"/>
      <c r="F38" s="619"/>
      <c r="G38" s="619"/>
      <c r="H38" s="619"/>
      <c r="I38" s="619"/>
      <c r="J38" s="619"/>
      <c r="K38" s="619"/>
      <c r="L38" s="619"/>
      <c r="M38" s="619"/>
      <c r="N38" s="619"/>
      <c r="O38" s="619"/>
      <c r="P38" s="619"/>
      <c r="Q38" s="620"/>
      <c r="R38" s="621">
        <v>350740</v>
      </c>
      <c r="S38" s="622"/>
      <c r="T38" s="622"/>
      <c r="U38" s="622"/>
      <c r="V38" s="622"/>
      <c r="W38" s="622"/>
      <c r="X38" s="622"/>
      <c r="Y38" s="623"/>
      <c r="Z38" s="659">
        <v>6.9</v>
      </c>
      <c r="AA38" s="659"/>
      <c r="AB38" s="659"/>
      <c r="AC38" s="659"/>
      <c r="AD38" s="660" t="s">
        <v>122</v>
      </c>
      <c r="AE38" s="660"/>
      <c r="AF38" s="660"/>
      <c r="AG38" s="660"/>
      <c r="AH38" s="660"/>
      <c r="AI38" s="660"/>
      <c r="AJ38" s="660"/>
      <c r="AK38" s="660"/>
      <c r="AL38" s="624" t="s">
        <v>122</v>
      </c>
      <c r="AM38" s="625"/>
      <c r="AN38" s="625"/>
      <c r="AO38" s="661"/>
      <c r="AQ38" s="654" t="s">
        <v>322</v>
      </c>
      <c r="AR38" s="655"/>
      <c r="AS38" s="655"/>
      <c r="AT38" s="655"/>
      <c r="AU38" s="655"/>
      <c r="AV38" s="655"/>
      <c r="AW38" s="655"/>
      <c r="AX38" s="655"/>
      <c r="AY38" s="656"/>
      <c r="AZ38" s="621">
        <v>24366</v>
      </c>
      <c r="BA38" s="622"/>
      <c r="BB38" s="622"/>
      <c r="BC38" s="622"/>
      <c r="BD38" s="634"/>
      <c r="BE38" s="634"/>
      <c r="BF38" s="657"/>
      <c r="BG38" s="618" t="s">
        <v>323</v>
      </c>
      <c r="BH38" s="619"/>
      <c r="BI38" s="619"/>
      <c r="BJ38" s="619"/>
      <c r="BK38" s="619"/>
      <c r="BL38" s="619"/>
      <c r="BM38" s="619"/>
      <c r="BN38" s="619"/>
      <c r="BO38" s="619"/>
      <c r="BP38" s="619"/>
      <c r="BQ38" s="619"/>
      <c r="BR38" s="619"/>
      <c r="BS38" s="619"/>
      <c r="BT38" s="619"/>
      <c r="BU38" s="620"/>
      <c r="BV38" s="621">
        <v>873</v>
      </c>
      <c r="BW38" s="622"/>
      <c r="BX38" s="622"/>
      <c r="BY38" s="622"/>
      <c r="BZ38" s="622"/>
      <c r="CA38" s="622"/>
      <c r="CB38" s="658"/>
      <c r="CD38" s="618" t="s">
        <v>324</v>
      </c>
      <c r="CE38" s="619"/>
      <c r="CF38" s="619"/>
      <c r="CG38" s="619"/>
      <c r="CH38" s="619"/>
      <c r="CI38" s="619"/>
      <c r="CJ38" s="619"/>
      <c r="CK38" s="619"/>
      <c r="CL38" s="619"/>
      <c r="CM38" s="619"/>
      <c r="CN38" s="619"/>
      <c r="CO38" s="619"/>
      <c r="CP38" s="619"/>
      <c r="CQ38" s="620"/>
      <c r="CR38" s="621">
        <v>171945</v>
      </c>
      <c r="CS38" s="622"/>
      <c r="CT38" s="622"/>
      <c r="CU38" s="622"/>
      <c r="CV38" s="622"/>
      <c r="CW38" s="622"/>
      <c r="CX38" s="622"/>
      <c r="CY38" s="623"/>
      <c r="CZ38" s="624">
        <v>4</v>
      </c>
      <c r="DA38" s="636"/>
      <c r="DB38" s="636"/>
      <c r="DC38" s="637"/>
      <c r="DD38" s="627">
        <v>131459</v>
      </c>
      <c r="DE38" s="622"/>
      <c r="DF38" s="622"/>
      <c r="DG38" s="622"/>
      <c r="DH38" s="622"/>
      <c r="DI38" s="622"/>
      <c r="DJ38" s="622"/>
      <c r="DK38" s="623"/>
      <c r="DL38" s="627">
        <v>95714</v>
      </c>
      <c r="DM38" s="622"/>
      <c r="DN38" s="622"/>
      <c r="DO38" s="622"/>
      <c r="DP38" s="622"/>
      <c r="DQ38" s="622"/>
      <c r="DR38" s="622"/>
      <c r="DS38" s="622"/>
      <c r="DT38" s="622"/>
      <c r="DU38" s="622"/>
      <c r="DV38" s="623"/>
      <c r="DW38" s="624">
        <v>3.6</v>
      </c>
      <c r="DX38" s="636"/>
      <c r="DY38" s="636"/>
      <c r="DZ38" s="636"/>
      <c r="EA38" s="636"/>
      <c r="EB38" s="636"/>
      <c r="EC38" s="648"/>
    </row>
    <row r="39" spans="2:133" ht="11.25" customHeight="1" x14ac:dyDescent="0.15">
      <c r="B39" s="618" t="s">
        <v>325</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326</v>
      </c>
      <c r="AR39" s="655"/>
      <c r="AS39" s="655"/>
      <c r="AT39" s="655"/>
      <c r="AU39" s="655"/>
      <c r="AV39" s="655"/>
      <c r="AW39" s="655"/>
      <c r="AX39" s="655"/>
      <c r="AY39" s="656"/>
      <c r="AZ39" s="621" t="s">
        <v>122</v>
      </c>
      <c r="BA39" s="622"/>
      <c r="BB39" s="622"/>
      <c r="BC39" s="622"/>
      <c r="BD39" s="634"/>
      <c r="BE39" s="634"/>
      <c r="BF39" s="657"/>
      <c r="BG39" s="618" t="s">
        <v>327</v>
      </c>
      <c r="BH39" s="619"/>
      <c r="BI39" s="619"/>
      <c r="BJ39" s="619"/>
      <c r="BK39" s="619"/>
      <c r="BL39" s="619"/>
      <c r="BM39" s="619"/>
      <c r="BN39" s="619"/>
      <c r="BO39" s="619"/>
      <c r="BP39" s="619"/>
      <c r="BQ39" s="619"/>
      <c r="BR39" s="619"/>
      <c r="BS39" s="619"/>
      <c r="BT39" s="619"/>
      <c r="BU39" s="620"/>
      <c r="BV39" s="621">
        <v>1552</v>
      </c>
      <c r="BW39" s="622"/>
      <c r="BX39" s="622"/>
      <c r="BY39" s="622"/>
      <c r="BZ39" s="622"/>
      <c r="CA39" s="622"/>
      <c r="CB39" s="658"/>
      <c r="CD39" s="618" t="s">
        <v>328</v>
      </c>
      <c r="CE39" s="619"/>
      <c r="CF39" s="619"/>
      <c r="CG39" s="619"/>
      <c r="CH39" s="619"/>
      <c r="CI39" s="619"/>
      <c r="CJ39" s="619"/>
      <c r="CK39" s="619"/>
      <c r="CL39" s="619"/>
      <c r="CM39" s="619"/>
      <c r="CN39" s="619"/>
      <c r="CO39" s="619"/>
      <c r="CP39" s="619"/>
      <c r="CQ39" s="620"/>
      <c r="CR39" s="621">
        <v>319895</v>
      </c>
      <c r="CS39" s="634"/>
      <c r="CT39" s="634"/>
      <c r="CU39" s="634"/>
      <c r="CV39" s="634"/>
      <c r="CW39" s="634"/>
      <c r="CX39" s="634"/>
      <c r="CY39" s="635"/>
      <c r="CZ39" s="624">
        <v>7.4</v>
      </c>
      <c r="DA39" s="636"/>
      <c r="DB39" s="636"/>
      <c r="DC39" s="637"/>
      <c r="DD39" s="627">
        <v>309547</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329</v>
      </c>
      <c r="C40" s="619"/>
      <c r="D40" s="619"/>
      <c r="E40" s="619"/>
      <c r="F40" s="619"/>
      <c r="G40" s="619"/>
      <c r="H40" s="619"/>
      <c r="I40" s="619"/>
      <c r="J40" s="619"/>
      <c r="K40" s="619"/>
      <c r="L40" s="619"/>
      <c r="M40" s="619"/>
      <c r="N40" s="619"/>
      <c r="O40" s="619"/>
      <c r="P40" s="619"/>
      <c r="Q40" s="620"/>
      <c r="R40" s="621">
        <v>12840</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330</v>
      </c>
      <c r="AR40" s="655"/>
      <c r="AS40" s="655"/>
      <c r="AT40" s="655"/>
      <c r="AU40" s="655"/>
      <c r="AV40" s="655"/>
      <c r="AW40" s="655"/>
      <c r="AX40" s="655"/>
      <c r="AY40" s="656"/>
      <c r="AZ40" s="621" t="s">
        <v>122</v>
      </c>
      <c r="BA40" s="622"/>
      <c r="BB40" s="622"/>
      <c r="BC40" s="622"/>
      <c r="BD40" s="634"/>
      <c r="BE40" s="634"/>
      <c r="BF40" s="657"/>
      <c r="BG40" s="662" t="s">
        <v>331</v>
      </c>
      <c r="BH40" s="663"/>
      <c r="BI40" s="663"/>
      <c r="BJ40" s="663"/>
      <c r="BK40" s="663"/>
      <c r="BL40" s="223"/>
      <c r="BM40" s="619" t="s">
        <v>332</v>
      </c>
      <c r="BN40" s="619"/>
      <c r="BO40" s="619"/>
      <c r="BP40" s="619"/>
      <c r="BQ40" s="619"/>
      <c r="BR40" s="619"/>
      <c r="BS40" s="619"/>
      <c r="BT40" s="619"/>
      <c r="BU40" s="620"/>
      <c r="BV40" s="621">
        <v>112</v>
      </c>
      <c r="BW40" s="622"/>
      <c r="BX40" s="622"/>
      <c r="BY40" s="622"/>
      <c r="BZ40" s="622"/>
      <c r="CA40" s="622"/>
      <c r="CB40" s="658"/>
      <c r="CD40" s="618" t="s">
        <v>333</v>
      </c>
      <c r="CE40" s="619"/>
      <c r="CF40" s="619"/>
      <c r="CG40" s="619"/>
      <c r="CH40" s="619"/>
      <c r="CI40" s="619"/>
      <c r="CJ40" s="619"/>
      <c r="CK40" s="619"/>
      <c r="CL40" s="619"/>
      <c r="CM40" s="619"/>
      <c r="CN40" s="619"/>
      <c r="CO40" s="619"/>
      <c r="CP40" s="619"/>
      <c r="CQ40" s="620"/>
      <c r="CR40" s="621" t="s">
        <v>122</v>
      </c>
      <c r="CS40" s="622"/>
      <c r="CT40" s="622"/>
      <c r="CU40" s="622"/>
      <c r="CV40" s="622"/>
      <c r="CW40" s="622"/>
      <c r="CX40" s="622"/>
      <c r="CY40" s="623"/>
      <c r="CZ40" s="624" t="s">
        <v>122</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334</v>
      </c>
      <c r="C41" s="603"/>
      <c r="D41" s="603"/>
      <c r="E41" s="603"/>
      <c r="F41" s="603"/>
      <c r="G41" s="603"/>
      <c r="H41" s="603"/>
      <c r="I41" s="603"/>
      <c r="J41" s="603"/>
      <c r="K41" s="603"/>
      <c r="L41" s="603"/>
      <c r="M41" s="603"/>
      <c r="N41" s="603"/>
      <c r="O41" s="603"/>
      <c r="P41" s="603"/>
      <c r="Q41" s="604"/>
      <c r="R41" s="605">
        <v>5101787</v>
      </c>
      <c r="S41" s="646"/>
      <c r="T41" s="646"/>
      <c r="U41" s="646"/>
      <c r="V41" s="646"/>
      <c r="W41" s="646"/>
      <c r="X41" s="646"/>
      <c r="Y41" s="649"/>
      <c r="Z41" s="650">
        <v>100</v>
      </c>
      <c r="AA41" s="650"/>
      <c r="AB41" s="650"/>
      <c r="AC41" s="650"/>
      <c r="AD41" s="651">
        <v>2643523</v>
      </c>
      <c r="AE41" s="651"/>
      <c r="AF41" s="651"/>
      <c r="AG41" s="651"/>
      <c r="AH41" s="651"/>
      <c r="AI41" s="651"/>
      <c r="AJ41" s="651"/>
      <c r="AK41" s="651"/>
      <c r="AL41" s="608">
        <v>100</v>
      </c>
      <c r="AM41" s="652"/>
      <c r="AN41" s="652"/>
      <c r="AO41" s="653"/>
      <c r="AQ41" s="654" t="s">
        <v>335</v>
      </c>
      <c r="AR41" s="655"/>
      <c r="AS41" s="655"/>
      <c r="AT41" s="655"/>
      <c r="AU41" s="655"/>
      <c r="AV41" s="655"/>
      <c r="AW41" s="655"/>
      <c r="AX41" s="655"/>
      <c r="AY41" s="656"/>
      <c r="AZ41" s="621">
        <v>56566</v>
      </c>
      <c r="BA41" s="622"/>
      <c r="BB41" s="622"/>
      <c r="BC41" s="622"/>
      <c r="BD41" s="634"/>
      <c r="BE41" s="634"/>
      <c r="BF41" s="657"/>
      <c r="BG41" s="662"/>
      <c r="BH41" s="663"/>
      <c r="BI41" s="663"/>
      <c r="BJ41" s="663"/>
      <c r="BK41" s="663"/>
      <c r="BL41" s="223"/>
      <c r="BM41" s="619" t="s">
        <v>336</v>
      </c>
      <c r="BN41" s="619"/>
      <c r="BO41" s="619"/>
      <c r="BP41" s="619"/>
      <c r="BQ41" s="619"/>
      <c r="BR41" s="619"/>
      <c r="BS41" s="619"/>
      <c r="BT41" s="619"/>
      <c r="BU41" s="620"/>
      <c r="BV41" s="621" t="s">
        <v>122</v>
      </c>
      <c r="BW41" s="622"/>
      <c r="BX41" s="622"/>
      <c r="BY41" s="622"/>
      <c r="BZ41" s="622"/>
      <c r="CA41" s="622"/>
      <c r="CB41" s="658"/>
      <c r="CD41" s="618" t="s">
        <v>337</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338</v>
      </c>
      <c r="AR42" s="667"/>
      <c r="AS42" s="667"/>
      <c r="AT42" s="667"/>
      <c r="AU42" s="667"/>
      <c r="AV42" s="667"/>
      <c r="AW42" s="667"/>
      <c r="AX42" s="667"/>
      <c r="AY42" s="668"/>
      <c r="AZ42" s="605">
        <v>115379</v>
      </c>
      <c r="BA42" s="646"/>
      <c r="BB42" s="646"/>
      <c r="BC42" s="646"/>
      <c r="BD42" s="606"/>
      <c r="BE42" s="606"/>
      <c r="BF42" s="669"/>
      <c r="BG42" s="664"/>
      <c r="BH42" s="665"/>
      <c r="BI42" s="665"/>
      <c r="BJ42" s="665"/>
      <c r="BK42" s="665"/>
      <c r="BL42" s="224"/>
      <c r="BM42" s="603" t="s">
        <v>339</v>
      </c>
      <c r="BN42" s="603"/>
      <c r="BO42" s="603"/>
      <c r="BP42" s="603"/>
      <c r="BQ42" s="603"/>
      <c r="BR42" s="603"/>
      <c r="BS42" s="603"/>
      <c r="BT42" s="603"/>
      <c r="BU42" s="604"/>
      <c r="BV42" s="605">
        <v>214</v>
      </c>
      <c r="BW42" s="646"/>
      <c r="BX42" s="646"/>
      <c r="BY42" s="646"/>
      <c r="BZ42" s="646"/>
      <c r="CA42" s="646"/>
      <c r="CB42" s="647"/>
      <c r="CD42" s="618" t="s">
        <v>340</v>
      </c>
      <c r="CE42" s="619"/>
      <c r="CF42" s="619"/>
      <c r="CG42" s="619"/>
      <c r="CH42" s="619"/>
      <c r="CI42" s="619"/>
      <c r="CJ42" s="619"/>
      <c r="CK42" s="619"/>
      <c r="CL42" s="619"/>
      <c r="CM42" s="619"/>
      <c r="CN42" s="619"/>
      <c r="CO42" s="619"/>
      <c r="CP42" s="619"/>
      <c r="CQ42" s="620"/>
      <c r="CR42" s="621">
        <v>816280</v>
      </c>
      <c r="CS42" s="634"/>
      <c r="CT42" s="634"/>
      <c r="CU42" s="634"/>
      <c r="CV42" s="634"/>
      <c r="CW42" s="634"/>
      <c r="CX42" s="634"/>
      <c r="CY42" s="635"/>
      <c r="CZ42" s="624">
        <v>18.8</v>
      </c>
      <c r="DA42" s="636"/>
      <c r="DB42" s="636"/>
      <c r="DC42" s="637"/>
      <c r="DD42" s="627">
        <v>300949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341</v>
      </c>
      <c r="CD43" s="618" t="s">
        <v>342</v>
      </c>
      <c r="CE43" s="619"/>
      <c r="CF43" s="619"/>
      <c r="CG43" s="619"/>
      <c r="CH43" s="619"/>
      <c r="CI43" s="619"/>
      <c r="CJ43" s="619"/>
      <c r="CK43" s="619"/>
      <c r="CL43" s="619"/>
      <c r="CM43" s="619"/>
      <c r="CN43" s="619"/>
      <c r="CO43" s="619"/>
      <c r="CP43" s="619"/>
      <c r="CQ43" s="620"/>
      <c r="CR43" s="621">
        <v>31919</v>
      </c>
      <c r="CS43" s="634"/>
      <c r="CT43" s="634"/>
      <c r="CU43" s="634"/>
      <c r="CV43" s="634"/>
      <c r="CW43" s="634"/>
      <c r="CX43" s="634"/>
      <c r="CY43" s="635"/>
      <c r="CZ43" s="624">
        <v>0.7</v>
      </c>
      <c r="DA43" s="636"/>
      <c r="DB43" s="636"/>
      <c r="DC43" s="637"/>
      <c r="DD43" s="627">
        <v>31919</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291</v>
      </c>
      <c r="CE44" s="641"/>
      <c r="CF44" s="618" t="s">
        <v>344</v>
      </c>
      <c r="CG44" s="619"/>
      <c r="CH44" s="619"/>
      <c r="CI44" s="619"/>
      <c r="CJ44" s="619"/>
      <c r="CK44" s="619"/>
      <c r="CL44" s="619"/>
      <c r="CM44" s="619"/>
      <c r="CN44" s="619"/>
      <c r="CO44" s="619"/>
      <c r="CP44" s="619"/>
      <c r="CQ44" s="620"/>
      <c r="CR44" s="621">
        <v>772350</v>
      </c>
      <c r="CS44" s="622"/>
      <c r="CT44" s="622"/>
      <c r="CU44" s="622"/>
      <c r="CV44" s="622"/>
      <c r="CW44" s="622"/>
      <c r="CX44" s="622"/>
      <c r="CY44" s="623"/>
      <c r="CZ44" s="624">
        <v>17.8</v>
      </c>
      <c r="DA44" s="625"/>
      <c r="DB44" s="625"/>
      <c r="DC44" s="626"/>
      <c r="DD44" s="627">
        <v>262501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346</v>
      </c>
      <c r="CG45" s="619"/>
      <c r="CH45" s="619"/>
      <c r="CI45" s="619"/>
      <c r="CJ45" s="619"/>
      <c r="CK45" s="619"/>
      <c r="CL45" s="619"/>
      <c r="CM45" s="619"/>
      <c r="CN45" s="619"/>
      <c r="CO45" s="619"/>
      <c r="CP45" s="619"/>
      <c r="CQ45" s="620"/>
      <c r="CR45" s="621">
        <v>205993</v>
      </c>
      <c r="CS45" s="634"/>
      <c r="CT45" s="634"/>
      <c r="CU45" s="634"/>
      <c r="CV45" s="634"/>
      <c r="CW45" s="634"/>
      <c r="CX45" s="634"/>
      <c r="CY45" s="635"/>
      <c r="CZ45" s="624">
        <v>4.7</v>
      </c>
      <c r="DA45" s="636"/>
      <c r="DB45" s="636"/>
      <c r="DC45" s="637"/>
      <c r="DD45" s="627">
        <v>62270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347</v>
      </c>
      <c r="CG46" s="619"/>
      <c r="CH46" s="619"/>
      <c r="CI46" s="619"/>
      <c r="CJ46" s="619"/>
      <c r="CK46" s="619"/>
      <c r="CL46" s="619"/>
      <c r="CM46" s="619"/>
      <c r="CN46" s="619"/>
      <c r="CO46" s="619"/>
      <c r="CP46" s="619"/>
      <c r="CQ46" s="620"/>
      <c r="CR46" s="621">
        <v>544657</v>
      </c>
      <c r="CS46" s="622"/>
      <c r="CT46" s="622"/>
      <c r="CU46" s="622"/>
      <c r="CV46" s="622"/>
      <c r="CW46" s="622"/>
      <c r="CX46" s="622"/>
      <c r="CY46" s="623"/>
      <c r="CZ46" s="624">
        <v>12.5</v>
      </c>
      <c r="DA46" s="625"/>
      <c r="DB46" s="625"/>
      <c r="DC46" s="626"/>
      <c r="DD46" s="627">
        <v>193619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348</v>
      </c>
      <c r="CG47" s="619"/>
      <c r="CH47" s="619"/>
      <c r="CI47" s="619"/>
      <c r="CJ47" s="619"/>
      <c r="CK47" s="619"/>
      <c r="CL47" s="619"/>
      <c r="CM47" s="619"/>
      <c r="CN47" s="619"/>
      <c r="CO47" s="619"/>
      <c r="CP47" s="619"/>
      <c r="CQ47" s="620"/>
      <c r="CR47" s="621">
        <v>43930</v>
      </c>
      <c r="CS47" s="634"/>
      <c r="CT47" s="634"/>
      <c r="CU47" s="634"/>
      <c r="CV47" s="634"/>
      <c r="CW47" s="634"/>
      <c r="CX47" s="634"/>
      <c r="CY47" s="635"/>
      <c r="CZ47" s="624">
        <v>1</v>
      </c>
      <c r="DA47" s="636"/>
      <c r="DB47" s="636"/>
      <c r="DC47" s="637"/>
      <c r="DD47" s="627">
        <v>38448</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349</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350</v>
      </c>
      <c r="CE49" s="603"/>
      <c r="CF49" s="603"/>
      <c r="CG49" s="603"/>
      <c r="CH49" s="603"/>
      <c r="CI49" s="603"/>
      <c r="CJ49" s="603"/>
      <c r="CK49" s="603"/>
      <c r="CL49" s="603"/>
      <c r="CM49" s="603"/>
      <c r="CN49" s="603"/>
      <c r="CO49" s="603"/>
      <c r="CP49" s="603"/>
      <c r="CQ49" s="604"/>
      <c r="CR49" s="605">
        <v>4349805</v>
      </c>
      <c r="CS49" s="606"/>
      <c r="CT49" s="606"/>
      <c r="CU49" s="606"/>
      <c r="CV49" s="606"/>
      <c r="CW49" s="606"/>
      <c r="CX49" s="606"/>
      <c r="CY49" s="607"/>
      <c r="CZ49" s="608">
        <v>100</v>
      </c>
      <c r="DA49" s="609"/>
      <c r="DB49" s="609"/>
      <c r="DC49" s="610"/>
      <c r="DD49" s="611">
        <v>3161173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lbmSMmyHuUzv95JmIuzlHKcyvwDqfzy0TYKM9+qWiaG0TyotgnS3MwVQluCfEgB9PkrfZ1Lwrp1rEvwyXELorw==" saltValue="Sj6YfzCRwVr+qVf+1/4xU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election activeCell="BH5" sqref="A5:BH7"/>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351</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352</v>
      </c>
      <c r="DK2" s="1092"/>
      <c r="DL2" s="1092"/>
      <c r="DM2" s="1092"/>
      <c r="DN2" s="1092"/>
      <c r="DO2" s="1093"/>
      <c r="DP2" s="228"/>
      <c r="DQ2" s="1091" t="s">
        <v>353</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356</v>
      </c>
      <c r="B5" s="996"/>
      <c r="C5" s="996"/>
      <c r="D5" s="996"/>
      <c r="E5" s="996"/>
      <c r="F5" s="996"/>
      <c r="G5" s="996"/>
      <c r="H5" s="996"/>
      <c r="I5" s="996"/>
      <c r="J5" s="996"/>
      <c r="K5" s="996"/>
      <c r="L5" s="996"/>
      <c r="M5" s="996"/>
      <c r="N5" s="996"/>
      <c r="O5" s="996"/>
      <c r="P5" s="997"/>
      <c r="Q5" s="1001" t="s">
        <v>357</v>
      </c>
      <c r="R5" s="1002"/>
      <c r="S5" s="1002"/>
      <c r="T5" s="1002"/>
      <c r="U5" s="1003"/>
      <c r="V5" s="1001" t="s">
        <v>358</v>
      </c>
      <c r="W5" s="1002"/>
      <c r="X5" s="1002"/>
      <c r="Y5" s="1002"/>
      <c r="Z5" s="1003"/>
      <c r="AA5" s="1001" t="s">
        <v>359</v>
      </c>
      <c r="AB5" s="1002"/>
      <c r="AC5" s="1002"/>
      <c r="AD5" s="1002"/>
      <c r="AE5" s="1002"/>
      <c r="AF5" s="1094" t="s">
        <v>360</v>
      </c>
      <c r="AG5" s="1002"/>
      <c r="AH5" s="1002"/>
      <c r="AI5" s="1002"/>
      <c r="AJ5" s="1015"/>
      <c r="AK5" s="1002" t="s">
        <v>361</v>
      </c>
      <c r="AL5" s="1002"/>
      <c r="AM5" s="1002"/>
      <c r="AN5" s="1002"/>
      <c r="AO5" s="1003"/>
      <c r="AP5" s="1001" t="s">
        <v>362</v>
      </c>
      <c r="AQ5" s="1002"/>
      <c r="AR5" s="1002"/>
      <c r="AS5" s="1002"/>
      <c r="AT5" s="1003"/>
      <c r="AU5" s="1001" t="s">
        <v>363</v>
      </c>
      <c r="AV5" s="1002"/>
      <c r="AW5" s="1002"/>
      <c r="AX5" s="1002"/>
      <c r="AY5" s="1015"/>
      <c r="AZ5" s="232"/>
      <c r="BA5" s="232"/>
      <c r="BB5" s="232"/>
      <c r="BC5" s="232"/>
      <c r="BD5" s="232"/>
      <c r="BE5" s="233"/>
      <c r="BF5" s="233"/>
      <c r="BG5" s="233"/>
      <c r="BH5" s="233"/>
      <c r="BI5" s="233"/>
      <c r="BJ5" s="233"/>
      <c r="BK5" s="233"/>
      <c r="BL5" s="233"/>
      <c r="BM5" s="233"/>
      <c r="BN5" s="233"/>
      <c r="BO5" s="233"/>
      <c r="BP5" s="233"/>
      <c r="BQ5" s="995" t="s">
        <v>364</v>
      </c>
      <c r="BR5" s="996"/>
      <c r="BS5" s="996"/>
      <c r="BT5" s="996"/>
      <c r="BU5" s="996"/>
      <c r="BV5" s="996"/>
      <c r="BW5" s="996"/>
      <c r="BX5" s="996"/>
      <c r="BY5" s="996"/>
      <c r="BZ5" s="996"/>
      <c r="CA5" s="996"/>
      <c r="CB5" s="996"/>
      <c r="CC5" s="996"/>
      <c r="CD5" s="996"/>
      <c r="CE5" s="996"/>
      <c r="CF5" s="996"/>
      <c r="CG5" s="997"/>
      <c r="CH5" s="1001" t="s">
        <v>365</v>
      </c>
      <c r="CI5" s="1002"/>
      <c r="CJ5" s="1002"/>
      <c r="CK5" s="1002"/>
      <c r="CL5" s="1003"/>
      <c r="CM5" s="1001" t="s">
        <v>366</v>
      </c>
      <c r="CN5" s="1002"/>
      <c r="CO5" s="1002"/>
      <c r="CP5" s="1002"/>
      <c r="CQ5" s="1003"/>
      <c r="CR5" s="1001" t="s">
        <v>367</v>
      </c>
      <c r="CS5" s="1002"/>
      <c r="CT5" s="1002"/>
      <c r="CU5" s="1002"/>
      <c r="CV5" s="1003"/>
      <c r="CW5" s="1001" t="s">
        <v>368</v>
      </c>
      <c r="CX5" s="1002"/>
      <c r="CY5" s="1002"/>
      <c r="CZ5" s="1002"/>
      <c r="DA5" s="1003"/>
      <c r="DB5" s="1001" t="s">
        <v>369</v>
      </c>
      <c r="DC5" s="1002"/>
      <c r="DD5" s="1002"/>
      <c r="DE5" s="1002"/>
      <c r="DF5" s="1003"/>
      <c r="DG5" s="1084" t="s">
        <v>370</v>
      </c>
      <c r="DH5" s="1085"/>
      <c r="DI5" s="1085"/>
      <c r="DJ5" s="1085"/>
      <c r="DK5" s="1086"/>
      <c r="DL5" s="1084" t="s">
        <v>371</v>
      </c>
      <c r="DM5" s="1085"/>
      <c r="DN5" s="1085"/>
      <c r="DO5" s="1085"/>
      <c r="DP5" s="1086"/>
      <c r="DQ5" s="1001" t="s">
        <v>372</v>
      </c>
      <c r="DR5" s="1002"/>
      <c r="DS5" s="1002"/>
      <c r="DT5" s="1002"/>
      <c r="DU5" s="1003"/>
      <c r="DV5" s="1001" t="s">
        <v>363</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373</v>
      </c>
      <c r="C7" s="1048"/>
      <c r="D7" s="1048"/>
      <c r="E7" s="1048"/>
      <c r="F7" s="1048"/>
      <c r="G7" s="1048"/>
      <c r="H7" s="1048"/>
      <c r="I7" s="1048"/>
      <c r="J7" s="1048"/>
      <c r="K7" s="1048"/>
      <c r="L7" s="1048"/>
      <c r="M7" s="1048"/>
      <c r="N7" s="1048"/>
      <c r="O7" s="1048"/>
      <c r="P7" s="1049"/>
      <c r="Q7" s="1102">
        <v>4955</v>
      </c>
      <c r="R7" s="1103"/>
      <c r="S7" s="1103"/>
      <c r="T7" s="1103"/>
      <c r="U7" s="1103"/>
      <c r="V7" s="1103">
        <v>4236</v>
      </c>
      <c r="W7" s="1103"/>
      <c r="X7" s="1103"/>
      <c r="Y7" s="1103"/>
      <c r="Z7" s="1103"/>
      <c r="AA7" s="1103">
        <v>720</v>
      </c>
      <c r="AB7" s="1103"/>
      <c r="AC7" s="1103"/>
      <c r="AD7" s="1103"/>
      <c r="AE7" s="1104"/>
      <c r="AF7" s="1105">
        <v>663</v>
      </c>
      <c r="AG7" s="1106"/>
      <c r="AH7" s="1106"/>
      <c r="AI7" s="1106"/>
      <c r="AJ7" s="1107"/>
      <c r="AK7" s="1108">
        <v>0</v>
      </c>
      <c r="AL7" s="1109"/>
      <c r="AM7" s="1109"/>
      <c r="AN7" s="1109"/>
      <c r="AO7" s="1109"/>
      <c r="AP7" s="1109">
        <v>3361</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566</v>
      </c>
      <c r="BT7" s="1100"/>
      <c r="BU7" s="1100"/>
      <c r="BV7" s="1100"/>
      <c r="BW7" s="1100"/>
      <c r="BX7" s="1100"/>
      <c r="BY7" s="1100"/>
      <c r="BZ7" s="1100"/>
      <c r="CA7" s="1100"/>
      <c r="CB7" s="1100"/>
      <c r="CC7" s="1100"/>
      <c r="CD7" s="1100"/>
      <c r="CE7" s="1100"/>
      <c r="CF7" s="1100"/>
      <c r="CG7" s="1112"/>
      <c r="CH7" s="1096">
        <v>2</v>
      </c>
      <c r="CI7" s="1097"/>
      <c r="CJ7" s="1097"/>
      <c r="CK7" s="1097"/>
      <c r="CL7" s="1098"/>
      <c r="CM7" s="1096">
        <v>5</v>
      </c>
      <c r="CN7" s="1097"/>
      <c r="CO7" s="1097"/>
      <c r="CP7" s="1097"/>
      <c r="CQ7" s="1098"/>
      <c r="CR7" s="1096">
        <v>5</v>
      </c>
      <c r="CS7" s="1097"/>
      <c r="CT7" s="1097"/>
      <c r="CU7" s="1097"/>
      <c r="CV7" s="1098"/>
      <c r="CW7" s="1096" t="s">
        <v>567</v>
      </c>
      <c r="CX7" s="1097"/>
      <c r="CY7" s="1097"/>
      <c r="CZ7" s="1097"/>
      <c r="DA7" s="1098"/>
      <c r="DB7" s="1096" t="s">
        <v>567</v>
      </c>
      <c r="DC7" s="1097"/>
      <c r="DD7" s="1097"/>
      <c r="DE7" s="1097"/>
      <c r="DF7" s="1098"/>
      <c r="DG7" s="1096" t="s">
        <v>567</v>
      </c>
      <c r="DH7" s="1097"/>
      <c r="DI7" s="1097"/>
      <c r="DJ7" s="1097"/>
      <c r="DK7" s="1098"/>
      <c r="DL7" s="1096" t="s">
        <v>567</v>
      </c>
      <c r="DM7" s="1097"/>
      <c r="DN7" s="1097"/>
      <c r="DO7" s="1097"/>
      <c r="DP7" s="1098"/>
      <c r="DQ7" s="1096" t="s">
        <v>567</v>
      </c>
      <c r="DR7" s="1097"/>
      <c r="DS7" s="1097"/>
      <c r="DT7" s="1097"/>
      <c r="DU7" s="1098"/>
      <c r="DV7" s="1099"/>
      <c r="DW7" s="1100"/>
      <c r="DX7" s="1100"/>
      <c r="DY7" s="1100"/>
      <c r="DZ7" s="1101"/>
      <c r="EA7" s="234"/>
    </row>
    <row r="8" spans="1:131" s="235" customFormat="1" ht="26.25" customHeight="1" x14ac:dyDescent="0.15">
      <c r="A8" s="238">
        <v>2</v>
      </c>
      <c r="B8" s="1030" t="s">
        <v>374</v>
      </c>
      <c r="C8" s="1031"/>
      <c r="D8" s="1031"/>
      <c r="E8" s="1031"/>
      <c r="F8" s="1031"/>
      <c r="G8" s="1031"/>
      <c r="H8" s="1031"/>
      <c r="I8" s="1031"/>
      <c r="J8" s="1031"/>
      <c r="K8" s="1031"/>
      <c r="L8" s="1031"/>
      <c r="M8" s="1031"/>
      <c r="N8" s="1031"/>
      <c r="O8" s="1031"/>
      <c r="P8" s="1032"/>
      <c r="Q8" s="1038">
        <v>148</v>
      </c>
      <c r="R8" s="1039"/>
      <c r="S8" s="1039"/>
      <c r="T8" s="1039"/>
      <c r="U8" s="1039"/>
      <c r="V8" s="1039">
        <v>116</v>
      </c>
      <c r="W8" s="1039"/>
      <c r="X8" s="1039"/>
      <c r="Y8" s="1039"/>
      <c r="Z8" s="1039"/>
      <c r="AA8" s="1039">
        <v>32</v>
      </c>
      <c r="AB8" s="1039"/>
      <c r="AC8" s="1039"/>
      <c r="AD8" s="1039"/>
      <c r="AE8" s="1040"/>
      <c r="AF8" s="1035">
        <v>32</v>
      </c>
      <c r="AG8" s="1036"/>
      <c r="AH8" s="1036"/>
      <c r="AI8" s="1036"/>
      <c r="AJ8" s="1037"/>
      <c r="AK8" s="1080">
        <v>2</v>
      </c>
      <c r="AL8" s="1081"/>
      <c r="AM8" s="1081"/>
      <c r="AN8" s="1081"/>
      <c r="AO8" s="1081"/>
      <c r="AP8" s="1081">
        <v>173</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7">
        <v>5103</v>
      </c>
      <c r="R23" s="1061"/>
      <c r="S23" s="1061"/>
      <c r="T23" s="1061"/>
      <c r="U23" s="1061"/>
      <c r="V23" s="1061">
        <v>4352</v>
      </c>
      <c r="W23" s="1061"/>
      <c r="X23" s="1061"/>
      <c r="Y23" s="1061"/>
      <c r="Z23" s="1061"/>
      <c r="AA23" s="1061">
        <v>752</v>
      </c>
      <c r="AB23" s="1061"/>
      <c r="AC23" s="1061"/>
      <c r="AD23" s="1061"/>
      <c r="AE23" s="1068"/>
      <c r="AF23" s="1069">
        <v>695</v>
      </c>
      <c r="AG23" s="1061"/>
      <c r="AH23" s="1061"/>
      <c r="AI23" s="1061"/>
      <c r="AJ23" s="1070"/>
      <c r="AK23" s="1071"/>
      <c r="AL23" s="1072"/>
      <c r="AM23" s="1072"/>
      <c r="AN23" s="1072"/>
      <c r="AO23" s="1072"/>
      <c r="AP23" s="1061">
        <v>3534</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356</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363</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388</v>
      </c>
      <c r="C28" s="1048"/>
      <c r="D28" s="1048"/>
      <c r="E28" s="1048"/>
      <c r="F28" s="1048"/>
      <c r="G28" s="1048"/>
      <c r="H28" s="1048"/>
      <c r="I28" s="1048"/>
      <c r="J28" s="1048"/>
      <c r="K28" s="1048"/>
      <c r="L28" s="1048"/>
      <c r="M28" s="1048"/>
      <c r="N28" s="1048"/>
      <c r="O28" s="1048"/>
      <c r="P28" s="1049"/>
      <c r="Q28" s="1050">
        <v>595</v>
      </c>
      <c r="R28" s="1051"/>
      <c r="S28" s="1051"/>
      <c r="T28" s="1051"/>
      <c r="U28" s="1051"/>
      <c r="V28" s="1051">
        <v>587</v>
      </c>
      <c r="W28" s="1051"/>
      <c r="X28" s="1051"/>
      <c r="Y28" s="1051"/>
      <c r="Z28" s="1051"/>
      <c r="AA28" s="1051">
        <v>8</v>
      </c>
      <c r="AB28" s="1051"/>
      <c r="AC28" s="1051"/>
      <c r="AD28" s="1051"/>
      <c r="AE28" s="1052"/>
      <c r="AF28" s="1053">
        <v>8</v>
      </c>
      <c r="AG28" s="1051"/>
      <c r="AH28" s="1051"/>
      <c r="AI28" s="1051"/>
      <c r="AJ28" s="1054"/>
      <c r="AK28" s="1042">
        <v>63</v>
      </c>
      <c r="AL28" s="1043"/>
      <c r="AM28" s="1043"/>
      <c r="AN28" s="1043"/>
      <c r="AO28" s="1043"/>
      <c r="AP28" s="1043" t="s">
        <v>567</v>
      </c>
      <c r="AQ28" s="1043"/>
      <c r="AR28" s="1043"/>
      <c r="AS28" s="1043"/>
      <c r="AT28" s="1043"/>
      <c r="AU28" s="1043" t="s">
        <v>567</v>
      </c>
      <c r="AV28" s="1043"/>
      <c r="AW28" s="1043"/>
      <c r="AX28" s="1043"/>
      <c r="AY28" s="1043"/>
      <c r="AZ28" s="1044" t="s">
        <v>567</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38">
        <v>405</v>
      </c>
      <c r="R29" s="1039"/>
      <c r="S29" s="1039"/>
      <c r="T29" s="1039"/>
      <c r="U29" s="1039"/>
      <c r="V29" s="1039">
        <v>375</v>
      </c>
      <c r="W29" s="1039"/>
      <c r="X29" s="1039"/>
      <c r="Y29" s="1039"/>
      <c r="Z29" s="1039"/>
      <c r="AA29" s="1039">
        <v>31</v>
      </c>
      <c r="AB29" s="1039"/>
      <c r="AC29" s="1039"/>
      <c r="AD29" s="1039"/>
      <c r="AE29" s="1040"/>
      <c r="AF29" s="1035">
        <v>31</v>
      </c>
      <c r="AG29" s="1036"/>
      <c r="AH29" s="1036"/>
      <c r="AI29" s="1036"/>
      <c r="AJ29" s="1037"/>
      <c r="AK29" s="980">
        <v>58</v>
      </c>
      <c r="AL29" s="971"/>
      <c r="AM29" s="971"/>
      <c r="AN29" s="971"/>
      <c r="AO29" s="971"/>
      <c r="AP29" s="971" t="s">
        <v>567</v>
      </c>
      <c r="AQ29" s="971"/>
      <c r="AR29" s="971"/>
      <c r="AS29" s="971"/>
      <c r="AT29" s="971"/>
      <c r="AU29" s="971" t="s">
        <v>567</v>
      </c>
      <c r="AV29" s="971"/>
      <c r="AW29" s="971"/>
      <c r="AX29" s="971"/>
      <c r="AY29" s="971"/>
      <c r="AZ29" s="1041" t="s">
        <v>567</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390</v>
      </c>
      <c r="C30" s="1031"/>
      <c r="D30" s="1031"/>
      <c r="E30" s="1031"/>
      <c r="F30" s="1031"/>
      <c r="G30" s="1031"/>
      <c r="H30" s="1031"/>
      <c r="I30" s="1031"/>
      <c r="J30" s="1031"/>
      <c r="K30" s="1031"/>
      <c r="L30" s="1031"/>
      <c r="M30" s="1031"/>
      <c r="N30" s="1031"/>
      <c r="O30" s="1031"/>
      <c r="P30" s="1032"/>
      <c r="Q30" s="1038">
        <v>43</v>
      </c>
      <c r="R30" s="1039"/>
      <c r="S30" s="1039"/>
      <c r="T30" s="1039"/>
      <c r="U30" s="1039"/>
      <c r="V30" s="1039">
        <v>43</v>
      </c>
      <c r="W30" s="1039"/>
      <c r="X30" s="1039"/>
      <c r="Y30" s="1039"/>
      <c r="Z30" s="1039"/>
      <c r="AA30" s="1039">
        <v>0</v>
      </c>
      <c r="AB30" s="1039"/>
      <c r="AC30" s="1039"/>
      <c r="AD30" s="1039"/>
      <c r="AE30" s="1040"/>
      <c r="AF30" s="1035">
        <v>0</v>
      </c>
      <c r="AG30" s="1036"/>
      <c r="AH30" s="1036"/>
      <c r="AI30" s="1036"/>
      <c r="AJ30" s="1037"/>
      <c r="AK30" s="980">
        <v>12</v>
      </c>
      <c r="AL30" s="971"/>
      <c r="AM30" s="971"/>
      <c r="AN30" s="971"/>
      <c r="AO30" s="971"/>
      <c r="AP30" s="971" t="s">
        <v>567</v>
      </c>
      <c r="AQ30" s="971"/>
      <c r="AR30" s="971"/>
      <c r="AS30" s="971"/>
      <c r="AT30" s="971"/>
      <c r="AU30" s="971" t="s">
        <v>567</v>
      </c>
      <c r="AV30" s="971"/>
      <c r="AW30" s="971"/>
      <c r="AX30" s="971"/>
      <c r="AY30" s="971"/>
      <c r="AZ30" s="1041" t="s">
        <v>567</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391</v>
      </c>
      <c r="C31" s="1031"/>
      <c r="D31" s="1031"/>
      <c r="E31" s="1031"/>
      <c r="F31" s="1031"/>
      <c r="G31" s="1031"/>
      <c r="H31" s="1031"/>
      <c r="I31" s="1031"/>
      <c r="J31" s="1031"/>
      <c r="K31" s="1031"/>
      <c r="L31" s="1031"/>
      <c r="M31" s="1031"/>
      <c r="N31" s="1031"/>
      <c r="O31" s="1031"/>
      <c r="P31" s="1032"/>
      <c r="Q31" s="1038">
        <v>99</v>
      </c>
      <c r="R31" s="1039"/>
      <c r="S31" s="1039"/>
      <c r="T31" s="1039"/>
      <c r="U31" s="1039"/>
      <c r="V31" s="1039">
        <v>121</v>
      </c>
      <c r="W31" s="1039"/>
      <c r="X31" s="1039"/>
      <c r="Y31" s="1039"/>
      <c r="Z31" s="1039"/>
      <c r="AA31" s="1039">
        <v>-22</v>
      </c>
      <c r="AB31" s="1039"/>
      <c r="AC31" s="1039"/>
      <c r="AD31" s="1039"/>
      <c r="AE31" s="1040"/>
      <c r="AF31" s="1035">
        <v>15</v>
      </c>
      <c r="AG31" s="1036"/>
      <c r="AH31" s="1036"/>
      <c r="AI31" s="1036"/>
      <c r="AJ31" s="1037"/>
      <c r="AK31" s="980">
        <v>24</v>
      </c>
      <c r="AL31" s="971"/>
      <c r="AM31" s="971"/>
      <c r="AN31" s="971"/>
      <c r="AO31" s="971"/>
      <c r="AP31" s="971">
        <v>179</v>
      </c>
      <c r="AQ31" s="971"/>
      <c r="AR31" s="971"/>
      <c r="AS31" s="971"/>
      <c r="AT31" s="971"/>
      <c r="AU31" s="971">
        <v>97</v>
      </c>
      <c r="AV31" s="971"/>
      <c r="AW31" s="971"/>
      <c r="AX31" s="971"/>
      <c r="AY31" s="971"/>
      <c r="AZ31" s="1041" t="s">
        <v>567</v>
      </c>
      <c r="BA31" s="1041"/>
      <c r="BB31" s="1041"/>
      <c r="BC31" s="1041"/>
      <c r="BD31" s="1041"/>
      <c r="BE31" s="972" t="s">
        <v>392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393</v>
      </c>
      <c r="C32" s="1031"/>
      <c r="D32" s="1031"/>
      <c r="E32" s="1031"/>
      <c r="F32" s="1031"/>
      <c r="G32" s="1031"/>
      <c r="H32" s="1031"/>
      <c r="I32" s="1031"/>
      <c r="J32" s="1031"/>
      <c r="K32" s="1031"/>
      <c r="L32" s="1031"/>
      <c r="M32" s="1031"/>
      <c r="N32" s="1031"/>
      <c r="O32" s="1031"/>
      <c r="P32" s="1032"/>
      <c r="Q32" s="1038">
        <v>103</v>
      </c>
      <c r="R32" s="1039"/>
      <c r="S32" s="1039"/>
      <c r="T32" s="1039"/>
      <c r="U32" s="1039"/>
      <c r="V32" s="1039">
        <v>100</v>
      </c>
      <c r="W32" s="1039"/>
      <c r="X32" s="1039"/>
      <c r="Y32" s="1039"/>
      <c r="Z32" s="1039"/>
      <c r="AA32" s="1039">
        <v>3</v>
      </c>
      <c r="AB32" s="1039"/>
      <c r="AC32" s="1039"/>
      <c r="AD32" s="1039"/>
      <c r="AE32" s="1040"/>
      <c r="AF32" s="1035">
        <v>12</v>
      </c>
      <c r="AG32" s="1036"/>
      <c r="AH32" s="1036"/>
      <c r="AI32" s="1036"/>
      <c r="AJ32" s="1037"/>
      <c r="AK32" s="980">
        <v>72</v>
      </c>
      <c r="AL32" s="971"/>
      <c r="AM32" s="971"/>
      <c r="AN32" s="971"/>
      <c r="AO32" s="971"/>
      <c r="AP32" s="971">
        <v>137</v>
      </c>
      <c r="AQ32" s="971"/>
      <c r="AR32" s="971"/>
      <c r="AS32" s="971"/>
      <c r="AT32" s="971"/>
      <c r="AU32" s="971">
        <v>137</v>
      </c>
      <c r="AV32" s="971"/>
      <c r="AW32" s="971"/>
      <c r="AX32" s="971"/>
      <c r="AY32" s="971"/>
      <c r="AZ32" s="1041" t="s">
        <v>567</v>
      </c>
      <c r="BA32" s="1041"/>
      <c r="BB32" s="1041"/>
      <c r="BC32" s="1041"/>
      <c r="BD32" s="1041"/>
      <c r="BE32" s="972" t="s">
        <v>392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394</v>
      </c>
      <c r="C33" s="1031"/>
      <c r="D33" s="1031"/>
      <c r="E33" s="1031"/>
      <c r="F33" s="1031"/>
      <c r="G33" s="1031"/>
      <c r="H33" s="1031"/>
      <c r="I33" s="1031"/>
      <c r="J33" s="1031"/>
      <c r="K33" s="1031"/>
      <c r="L33" s="1031"/>
      <c r="M33" s="1031"/>
      <c r="N33" s="1031"/>
      <c r="O33" s="1031"/>
      <c r="P33" s="1032"/>
      <c r="Q33" s="1038">
        <v>5</v>
      </c>
      <c r="R33" s="1039"/>
      <c r="S33" s="1039"/>
      <c r="T33" s="1039"/>
      <c r="U33" s="1039"/>
      <c r="V33" s="1039">
        <v>4</v>
      </c>
      <c r="W33" s="1039"/>
      <c r="X33" s="1039"/>
      <c r="Y33" s="1039"/>
      <c r="Z33" s="1039"/>
      <c r="AA33" s="1039">
        <v>1</v>
      </c>
      <c r="AB33" s="1039"/>
      <c r="AC33" s="1039"/>
      <c r="AD33" s="1039"/>
      <c r="AE33" s="1040"/>
      <c r="AF33" s="1035">
        <v>1</v>
      </c>
      <c r="AG33" s="1036"/>
      <c r="AH33" s="1036"/>
      <c r="AI33" s="1036"/>
      <c r="AJ33" s="1037"/>
      <c r="AK33" s="980">
        <v>0</v>
      </c>
      <c r="AL33" s="971"/>
      <c r="AM33" s="971"/>
      <c r="AN33" s="971"/>
      <c r="AO33" s="971"/>
      <c r="AP33" s="971" t="s">
        <v>567</v>
      </c>
      <c r="AQ33" s="971"/>
      <c r="AR33" s="971"/>
      <c r="AS33" s="971"/>
      <c r="AT33" s="971"/>
      <c r="AU33" s="971" t="s">
        <v>567</v>
      </c>
      <c r="AV33" s="971"/>
      <c r="AW33" s="971"/>
      <c r="AX33" s="971"/>
      <c r="AY33" s="971"/>
      <c r="AZ33" s="1041" t="s">
        <v>567</v>
      </c>
      <c r="BA33" s="1041"/>
      <c r="BB33" s="1041"/>
      <c r="BC33" s="1041"/>
      <c r="BD33" s="1041"/>
      <c r="BE33" s="972" t="s">
        <v>395</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376</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66</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399</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400</v>
      </c>
      <c r="AV66" s="1002"/>
      <c r="AW66" s="1002"/>
      <c r="AX66" s="1002"/>
      <c r="AY66" s="1003"/>
      <c r="AZ66" s="1001" t="s">
        <v>363</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548</v>
      </c>
      <c r="C68" s="986"/>
      <c r="D68" s="986"/>
      <c r="E68" s="986"/>
      <c r="F68" s="986"/>
      <c r="G68" s="986"/>
      <c r="H68" s="986"/>
      <c r="I68" s="986"/>
      <c r="J68" s="986"/>
      <c r="K68" s="986"/>
      <c r="L68" s="986"/>
      <c r="M68" s="986"/>
      <c r="N68" s="986"/>
      <c r="O68" s="986"/>
      <c r="P68" s="987"/>
      <c r="Q68" s="988"/>
      <c r="R68" s="982"/>
      <c r="S68" s="982"/>
      <c r="T68" s="982"/>
      <c r="U68" s="982"/>
      <c r="V68" s="982"/>
      <c r="W68" s="982"/>
      <c r="X68" s="982"/>
      <c r="Y68" s="982"/>
      <c r="Z68" s="982"/>
      <c r="AA68" s="982"/>
      <c r="AB68" s="982"/>
      <c r="AC68" s="982"/>
      <c r="AD68" s="982"/>
      <c r="AE68" s="982"/>
      <c r="AF68" s="982">
        <v>1</v>
      </c>
      <c r="AG68" s="982"/>
      <c r="AH68" s="982"/>
      <c r="AI68" s="982"/>
      <c r="AJ68" s="982"/>
      <c r="AK68" s="982"/>
      <c r="AL68" s="982"/>
      <c r="AM68" s="982"/>
      <c r="AN68" s="982"/>
      <c r="AO68" s="982"/>
      <c r="AP68" s="982"/>
      <c r="AQ68" s="982"/>
      <c r="AR68" s="982"/>
      <c r="AS68" s="982"/>
      <c r="AT68" s="982"/>
      <c r="AU68" s="982"/>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549</v>
      </c>
      <c r="C69" s="975"/>
      <c r="D69" s="975"/>
      <c r="E69" s="975"/>
      <c r="F69" s="975"/>
      <c r="G69" s="975"/>
      <c r="H69" s="975"/>
      <c r="I69" s="975"/>
      <c r="J69" s="975"/>
      <c r="K69" s="975"/>
      <c r="L69" s="975"/>
      <c r="M69" s="975"/>
      <c r="N69" s="975"/>
      <c r="O69" s="975"/>
      <c r="P69" s="976"/>
      <c r="Q69" s="977"/>
      <c r="R69" s="971"/>
      <c r="S69" s="971"/>
      <c r="T69" s="971"/>
      <c r="U69" s="971"/>
      <c r="V69" s="971"/>
      <c r="W69" s="971"/>
      <c r="X69" s="971"/>
      <c r="Y69" s="971"/>
      <c r="Z69" s="971"/>
      <c r="AA69" s="971"/>
      <c r="AB69" s="971"/>
      <c r="AC69" s="971"/>
      <c r="AD69" s="971"/>
      <c r="AE69" s="971"/>
      <c r="AF69" s="971">
        <v>3</v>
      </c>
      <c r="AG69" s="971"/>
      <c r="AH69" s="971"/>
      <c r="AI69" s="971"/>
      <c r="AJ69" s="971"/>
      <c r="AK69" s="971"/>
      <c r="AL69" s="971"/>
      <c r="AM69" s="971"/>
      <c r="AN69" s="971"/>
      <c r="AO69" s="971"/>
      <c r="AP69" s="971"/>
      <c r="AQ69" s="971"/>
      <c r="AR69" s="971"/>
      <c r="AS69" s="971"/>
      <c r="AT69" s="971"/>
      <c r="AU69" s="971"/>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550</v>
      </c>
      <c r="C70" s="975"/>
      <c r="D70" s="975"/>
      <c r="E70" s="975"/>
      <c r="F70" s="975"/>
      <c r="G70" s="975"/>
      <c r="H70" s="975"/>
      <c r="I70" s="975"/>
      <c r="J70" s="975"/>
      <c r="K70" s="975"/>
      <c r="L70" s="975"/>
      <c r="M70" s="975"/>
      <c r="N70" s="975"/>
      <c r="O70" s="975"/>
      <c r="P70" s="976"/>
      <c r="Q70" s="977"/>
      <c r="R70" s="971"/>
      <c r="S70" s="971"/>
      <c r="T70" s="971"/>
      <c r="U70" s="971"/>
      <c r="V70" s="971"/>
      <c r="W70" s="971"/>
      <c r="X70" s="971"/>
      <c r="Y70" s="971"/>
      <c r="Z70" s="971"/>
      <c r="AA70" s="971"/>
      <c r="AB70" s="971"/>
      <c r="AC70" s="971"/>
      <c r="AD70" s="971"/>
      <c r="AE70" s="971"/>
      <c r="AF70" s="971">
        <v>2</v>
      </c>
      <c r="AG70" s="971"/>
      <c r="AH70" s="971"/>
      <c r="AI70" s="971"/>
      <c r="AJ70" s="971"/>
      <c r="AK70" s="971"/>
      <c r="AL70" s="971"/>
      <c r="AM70" s="971"/>
      <c r="AN70" s="971"/>
      <c r="AO70" s="971"/>
      <c r="AP70" s="971"/>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551</v>
      </c>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v>1</v>
      </c>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552</v>
      </c>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v>82</v>
      </c>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553</v>
      </c>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v>127</v>
      </c>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554</v>
      </c>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v>195</v>
      </c>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555</v>
      </c>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v>13694</v>
      </c>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556</v>
      </c>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v>55</v>
      </c>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557</v>
      </c>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v>2440</v>
      </c>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558</v>
      </c>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v>4</v>
      </c>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559</v>
      </c>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v>12</v>
      </c>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t="s">
        <v>560</v>
      </c>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v>5</v>
      </c>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16621</v>
      </c>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v>
      </c>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293</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293</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293</v>
      </c>
      <c r="DR109" s="896"/>
      <c r="DS109" s="896"/>
      <c r="DT109" s="896"/>
      <c r="DU109" s="897"/>
      <c r="DV109" s="898" t="s">
        <v>412</v>
      </c>
      <c r="DW109" s="896"/>
      <c r="DX109" s="896"/>
      <c r="DY109" s="896"/>
      <c r="DZ109" s="929"/>
    </row>
    <row r="110" spans="1:131" s="230" customFormat="1" ht="26.25" customHeight="1" x14ac:dyDescent="0.15">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480141</v>
      </c>
      <c r="AB110" s="889"/>
      <c r="AC110" s="889"/>
      <c r="AD110" s="889"/>
      <c r="AE110" s="890"/>
      <c r="AF110" s="891">
        <v>498577</v>
      </c>
      <c r="AG110" s="889"/>
      <c r="AH110" s="889"/>
      <c r="AI110" s="889"/>
      <c r="AJ110" s="890"/>
      <c r="AK110" s="891">
        <v>530365</v>
      </c>
      <c r="AL110" s="889"/>
      <c r="AM110" s="889"/>
      <c r="AN110" s="889"/>
      <c r="AO110" s="890"/>
      <c r="AP110" s="892">
        <v>25.1</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3851523</v>
      </c>
      <c r="BR110" s="842"/>
      <c r="BS110" s="842"/>
      <c r="BT110" s="842"/>
      <c r="BU110" s="842"/>
      <c r="BV110" s="842">
        <v>3802062</v>
      </c>
      <c r="BW110" s="842"/>
      <c r="BX110" s="842"/>
      <c r="BY110" s="842"/>
      <c r="BZ110" s="842"/>
      <c r="CA110" s="842">
        <v>3533805</v>
      </c>
      <c r="CB110" s="842"/>
      <c r="CC110" s="842"/>
      <c r="CD110" s="842"/>
      <c r="CE110" s="842"/>
      <c r="CF110" s="866">
        <v>167.4</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290960</v>
      </c>
      <c r="BR112" s="817"/>
      <c r="BS112" s="817"/>
      <c r="BT112" s="817"/>
      <c r="BU112" s="817"/>
      <c r="BV112" s="817">
        <v>268447</v>
      </c>
      <c r="BW112" s="817"/>
      <c r="BX112" s="817"/>
      <c r="BY112" s="817"/>
      <c r="BZ112" s="817"/>
      <c r="CA112" s="817">
        <v>233928</v>
      </c>
      <c r="CB112" s="817"/>
      <c r="CC112" s="817"/>
      <c r="CD112" s="817"/>
      <c r="CE112" s="817"/>
      <c r="CF112" s="875">
        <v>11.1</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78097</v>
      </c>
      <c r="AB113" s="919"/>
      <c r="AC113" s="919"/>
      <c r="AD113" s="919"/>
      <c r="AE113" s="920"/>
      <c r="AF113" s="921">
        <v>75851</v>
      </c>
      <c r="AG113" s="919"/>
      <c r="AH113" s="919"/>
      <c r="AI113" s="919"/>
      <c r="AJ113" s="920"/>
      <c r="AK113" s="921">
        <v>58591</v>
      </c>
      <c r="AL113" s="919"/>
      <c r="AM113" s="919"/>
      <c r="AN113" s="919"/>
      <c r="AO113" s="920"/>
      <c r="AP113" s="922">
        <v>2.8</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v>40</v>
      </c>
      <c r="BR113" s="817"/>
      <c r="BS113" s="817"/>
      <c r="BT113" s="817"/>
      <c r="BU113" s="817"/>
      <c r="BV113" s="817" t="s">
        <v>122</v>
      </c>
      <c r="BW113" s="817"/>
      <c r="BX113" s="817"/>
      <c r="BY113" s="817"/>
      <c r="BZ113" s="817"/>
      <c r="CA113" s="817" t="s">
        <v>122</v>
      </c>
      <c r="CB113" s="817"/>
      <c r="CC113" s="817"/>
      <c r="CD113" s="817"/>
      <c r="CE113" s="817"/>
      <c r="CF113" s="875" t="s">
        <v>122</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75</v>
      </c>
      <c r="AB114" s="780"/>
      <c r="AC114" s="780"/>
      <c r="AD114" s="780"/>
      <c r="AE114" s="781"/>
      <c r="AF114" s="782">
        <v>52</v>
      </c>
      <c r="AG114" s="780"/>
      <c r="AH114" s="780"/>
      <c r="AI114" s="780"/>
      <c r="AJ114" s="781"/>
      <c r="AK114" s="782" t="s">
        <v>122</v>
      </c>
      <c r="AL114" s="780"/>
      <c r="AM114" s="780"/>
      <c r="AN114" s="780"/>
      <c r="AO114" s="781"/>
      <c r="AP114" s="824" t="s">
        <v>122</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383608</v>
      </c>
      <c r="BR114" s="817"/>
      <c r="BS114" s="817"/>
      <c r="BT114" s="817"/>
      <c r="BU114" s="817"/>
      <c r="BV114" s="817">
        <v>328043</v>
      </c>
      <c r="BW114" s="817"/>
      <c r="BX114" s="817"/>
      <c r="BY114" s="817"/>
      <c r="BZ114" s="817"/>
      <c r="CA114" s="817">
        <v>329788</v>
      </c>
      <c r="CB114" s="817"/>
      <c r="CC114" s="817"/>
      <c r="CD114" s="817"/>
      <c r="CE114" s="817"/>
      <c r="CF114" s="875">
        <v>15.6</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176</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558313</v>
      </c>
      <c r="AB117" s="903"/>
      <c r="AC117" s="903"/>
      <c r="AD117" s="903"/>
      <c r="AE117" s="904"/>
      <c r="AF117" s="905">
        <v>574480</v>
      </c>
      <c r="AG117" s="903"/>
      <c r="AH117" s="903"/>
      <c r="AI117" s="903"/>
      <c r="AJ117" s="904"/>
      <c r="AK117" s="905">
        <v>588956</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293</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176</v>
      </c>
      <c r="BA119" s="251"/>
      <c r="BB119" s="251"/>
      <c r="BC119" s="251"/>
      <c r="BD119" s="251"/>
      <c r="BE119" s="251"/>
      <c r="BF119" s="251"/>
      <c r="BG119" s="251"/>
      <c r="BH119" s="251"/>
      <c r="BI119" s="251"/>
      <c r="BJ119" s="251"/>
      <c r="BK119" s="251"/>
      <c r="BL119" s="251"/>
      <c r="BM119" s="251"/>
      <c r="BN119" s="251"/>
      <c r="BO119" s="877" t="s">
        <v>442</v>
      </c>
      <c r="BP119" s="878"/>
      <c r="BQ119" s="879">
        <v>4526131</v>
      </c>
      <c r="BR119" s="845"/>
      <c r="BS119" s="845"/>
      <c r="BT119" s="845"/>
      <c r="BU119" s="845"/>
      <c r="BV119" s="845">
        <v>4398552</v>
      </c>
      <c r="BW119" s="845"/>
      <c r="BX119" s="845"/>
      <c r="BY119" s="845"/>
      <c r="BZ119" s="845"/>
      <c r="CA119" s="845">
        <v>4097521</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7377193</v>
      </c>
      <c r="BR120" s="842"/>
      <c r="BS120" s="842"/>
      <c r="BT120" s="842"/>
      <c r="BU120" s="842"/>
      <c r="BV120" s="842">
        <v>7402667</v>
      </c>
      <c r="BW120" s="842"/>
      <c r="BX120" s="842"/>
      <c r="BY120" s="842"/>
      <c r="BZ120" s="842"/>
      <c r="CA120" s="842">
        <v>7744199</v>
      </c>
      <c r="CB120" s="842"/>
      <c r="CC120" s="842"/>
      <c r="CD120" s="842"/>
      <c r="CE120" s="842"/>
      <c r="CF120" s="866">
        <v>366.9</v>
      </c>
      <c r="CG120" s="867"/>
      <c r="CH120" s="867"/>
      <c r="CI120" s="867"/>
      <c r="CJ120" s="867"/>
      <c r="CK120" s="868" t="s">
        <v>446</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t="s">
        <v>122</v>
      </c>
      <c r="DH120" s="842"/>
      <c r="DI120" s="842"/>
      <c r="DJ120" s="842"/>
      <c r="DK120" s="842"/>
      <c r="DL120" s="842" t="s">
        <v>122</v>
      </c>
      <c r="DM120" s="842"/>
      <c r="DN120" s="842"/>
      <c r="DO120" s="842"/>
      <c r="DP120" s="842"/>
      <c r="DQ120" s="842">
        <v>137143</v>
      </c>
      <c r="DR120" s="842"/>
      <c r="DS120" s="842"/>
      <c r="DT120" s="842"/>
      <c r="DU120" s="842"/>
      <c r="DV120" s="843">
        <v>6.5</v>
      </c>
      <c r="DW120" s="843"/>
      <c r="DX120" s="843"/>
      <c r="DY120" s="843"/>
      <c r="DZ120" s="844"/>
    </row>
    <row r="121" spans="1:130" s="230" customFormat="1" ht="26.25" customHeight="1" x14ac:dyDescent="0.15">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t="s">
        <v>122</v>
      </c>
      <c r="BR121" s="817"/>
      <c r="BS121" s="817"/>
      <c r="BT121" s="817"/>
      <c r="BU121" s="817"/>
      <c r="BV121" s="817" t="s">
        <v>122</v>
      </c>
      <c r="BW121" s="817"/>
      <c r="BX121" s="817"/>
      <c r="BY121" s="817"/>
      <c r="BZ121" s="817"/>
      <c r="CA121" s="817" t="s">
        <v>122</v>
      </c>
      <c r="CB121" s="817"/>
      <c r="CC121" s="817"/>
      <c r="CD121" s="817"/>
      <c r="CE121" s="817"/>
      <c r="CF121" s="875" t="s">
        <v>122</v>
      </c>
      <c r="CG121" s="876"/>
      <c r="CH121" s="876"/>
      <c r="CI121" s="876"/>
      <c r="CJ121" s="876"/>
      <c r="CK121" s="869"/>
      <c r="CL121" s="855"/>
      <c r="CM121" s="855"/>
      <c r="CN121" s="855"/>
      <c r="CO121" s="856"/>
      <c r="CP121" s="835" t="s">
        <v>391</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v>96785</v>
      </c>
      <c r="DR121" s="817"/>
      <c r="DS121" s="817"/>
      <c r="DT121" s="817"/>
      <c r="DU121" s="817"/>
      <c r="DV121" s="794">
        <v>4.5999999999999996</v>
      </c>
      <c r="DW121" s="794"/>
      <c r="DX121" s="794"/>
      <c r="DY121" s="794"/>
      <c r="DZ121" s="795"/>
    </row>
    <row r="122" spans="1:130" s="230" customFormat="1" ht="26.25" customHeight="1" x14ac:dyDescent="0.15">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4132692</v>
      </c>
      <c r="BR122" s="845"/>
      <c r="BS122" s="845"/>
      <c r="BT122" s="845"/>
      <c r="BU122" s="845"/>
      <c r="BV122" s="845">
        <v>3941071</v>
      </c>
      <c r="BW122" s="845"/>
      <c r="BX122" s="845"/>
      <c r="BY122" s="845"/>
      <c r="BZ122" s="845"/>
      <c r="CA122" s="845">
        <v>3751535</v>
      </c>
      <c r="CB122" s="845"/>
      <c r="CC122" s="845"/>
      <c r="CD122" s="845"/>
      <c r="CE122" s="845"/>
      <c r="CF122" s="846">
        <v>177.7</v>
      </c>
      <c r="CG122" s="847"/>
      <c r="CH122" s="847"/>
      <c r="CI122" s="847"/>
      <c r="CJ122" s="847"/>
      <c r="CK122" s="869"/>
      <c r="CL122" s="855"/>
      <c r="CM122" s="855"/>
      <c r="CN122" s="855"/>
      <c r="CO122" s="856"/>
      <c r="CP122" s="835" t="s">
        <v>389</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176</v>
      </c>
      <c r="BA123" s="251"/>
      <c r="BB123" s="251"/>
      <c r="BC123" s="251"/>
      <c r="BD123" s="251"/>
      <c r="BE123" s="251"/>
      <c r="BF123" s="251"/>
      <c r="BG123" s="251"/>
      <c r="BH123" s="251"/>
      <c r="BI123" s="251"/>
      <c r="BJ123" s="251"/>
      <c r="BK123" s="251"/>
      <c r="BL123" s="251"/>
      <c r="BM123" s="251"/>
      <c r="BN123" s="251"/>
      <c r="BO123" s="877" t="s">
        <v>450</v>
      </c>
      <c r="BP123" s="878"/>
      <c r="BQ123" s="832">
        <v>11509885</v>
      </c>
      <c r="BR123" s="833"/>
      <c r="BS123" s="833"/>
      <c r="BT123" s="833"/>
      <c r="BU123" s="833"/>
      <c r="BV123" s="833">
        <v>11343738</v>
      </c>
      <c r="BW123" s="833"/>
      <c r="BX123" s="833"/>
      <c r="BY123" s="833"/>
      <c r="BZ123" s="833"/>
      <c r="CA123" s="833">
        <v>11495734</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v>290960</v>
      </c>
      <c r="DH124" s="764"/>
      <c r="DI124" s="764"/>
      <c r="DJ124" s="764"/>
      <c r="DK124" s="765"/>
      <c r="DL124" s="766">
        <v>268447</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t="s">
        <v>122</v>
      </c>
      <c r="AB128" s="801"/>
      <c r="AC128" s="801"/>
      <c r="AD128" s="801"/>
      <c r="AE128" s="802"/>
      <c r="AF128" s="803" t="s">
        <v>122</v>
      </c>
      <c r="AG128" s="801"/>
      <c r="AH128" s="801"/>
      <c r="AI128" s="801"/>
      <c r="AJ128" s="802"/>
      <c r="AK128" s="803" t="s">
        <v>122</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2648535</v>
      </c>
      <c r="AB129" s="780"/>
      <c r="AC129" s="780"/>
      <c r="AD129" s="780"/>
      <c r="AE129" s="781"/>
      <c r="AF129" s="782">
        <v>2615567</v>
      </c>
      <c r="AG129" s="780"/>
      <c r="AH129" s="780"/>
      <c r="AI129" s="780"/>
      <c r="AJ129" s="781"/>
      <c r="AK129" s="782">
        <v>2621246</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518278</v>
      </c>
      <c r="AB130" s="780"/>
      <c r="AC130" s="780"/>
      <c r="AD130" s="780"/>
      <c r="AE130" s="781"/>
      <c r="AF130" s="782">
        <v>527948</v>
      </c>
      <c r="AG130" s="780"/>
      <c r="AH130" s="780"/>
      <c r="AI130" s="780"/>
      <c r="AJ130" s="781"/>
      <c r="AK130" s="782">
        <v>510325</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2.6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2130257</v>
      </c>
      <c r="AB131" s="764"/>
      <c r="AC131" s="764"/>
      <c r="AD131" s="764"/>
      <c r="AE131" s="765"/>
      <c r="AF131" s="766">
        <v>2087619</v>
      </c>
      <c r="AG131" s="764"/>
      <c r="AH131" s="764"/>
      <c r="AI131" s="764"/>
      <c r="AJ131" s="765"/>
      <c r="AK131" s="766">
        <v>2110921</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1.879350707</v>
      </c>
      <c r="AB132" s="745"/>
      <c r="AC132" s="745"/>
      <c r="AD132" s="745"/>
      <c r="AE132" s="746"/>
      <c r="AF132" s="747">
        <v>2.228950781</v>
      </c>
      <c r="AG132" s="745"/>
      <c r="AH132" s="745"/>
      <c r="AI132" s="745"/>
      <c r="AJ132" s="746"/>
      <c r="AK132" s="747">
        <v>3.7249617580000001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1</v>
      </c>
      <c r="AB133" s="724"/>
      <c r="AC133" s="724"/>
      <c r="AD133" s="724"/>
      <c r="AE133" s="725"/>
      <c r="AF133" s="723">
        <v>1.8</v>
      </c>
      <c r="AG133" s="724"/>
      <c r="AH133" s="724"/>
      <c r="AI133" s="724"/>
      <c r="AJ133" s="725"/>
      <c r="AK133" s="723">
        <v>2.6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of8Zo9AQcrCVzEd0ykuOOJLBWV2JOdgtgahhfOHPS6Qac3kGxvUh4CXB+UxPlwzXybq5E5KOOAPDpaTeUOR3Dw==" saltValue="GmTGn5+ZGDmv8pOLLmeBy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5" zoomScaleNormal="85" zoomScaleSheetLayoutView="55" workbookViewId="0">
      <selection activeCell="AH14" sqref="AH14:AL14"/>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rLioQN8PDD8far8gbXVGALig+RMCuxuhEK4KoFEn44IpNovEp4cduP4eSydr3f7HpUes/zaqr8i5+ZstwK2nSw==" saltValue="W0zPpNqq/Rb+7EBA2Zq0B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election activeCell="AH14" sqref="AH14:AL14"/>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KER6rMXmmH/2d8UbM4OORSIH6Qs9gCVKDif0i3MuYo+D5BzfGKo2VV9L0ERRjPRxdZqNQNkW4LProz+ZNUc4A==" saltValue="rOvC2LUADHQlsKYiCxhueg==" spinCount="100000" sheet="1" objects="1" scenarios="1"/>
  <dataConsolidate/>
  <phoneticPr fontId="2"/>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AH14" sqref="AH14:AN14"/>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484</v>
      </c>
      <c r="AL9" s="1131"/>
      <c r="AM9" s="1131"/>
      <c r="AN9" s="1132"/>
      <c r="AO9" s="281">
        <v>585926</v>
      </c>
      <c r="AP9" s="281">
        <v>194208</v>
      </c>
      <c r="AQ9" s="282">
        <v>243450</v>
      </c>
      <c r="AR9" s="283">
        <v>-20.2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485</v>
      </c>
      <c r="AL10" s="1131"/>
      <c r="AM10" s="1131"/>
      <c r="AN10" s="1132"/>
      <c r="AO10" s="284">
        <v>72804</v>
      </c>
      <c r="AP10" s="284">
        <v>24131</v>
      </c>
      <c r="AQ10" s="285">
        <v>36828</v>
      </c>
      <c r="AR10" s="286">
        <v>-34.5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486</v>
      </c>
      <c r="AL11" s="1131"/>
      <c r="AM11" s="1131"/>
      <c r="AN11" s="1132"/>
      <c r="AO11" s="284" t="s">
        <v>487</v>
      </c>
      <c r="AP11" s="284" t="s">
        <v>487</v>
      </c>
      <c r="AQ11" s="285">
        <v>2575</v>
      </c>
      <c r="AR11" s="286" t="s">
        <v>487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488</v>
      </c>
      <c r="AL12" s="1131"/>
      <c r="AM12" s="1131"/>
      <c r="AN12" s="1132"/>
      <c r="AO12" s="284" t="s">
        <v>487</v>
      </c>
      <c r="AP12" s="284" t="s">
        <v>487</v>
      </c>
      <c r="AQ12" s="285" t="s">
        <v>487</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489</v>
      </c>
      <c r="AL13" s="1131"/>
      <c r="AM13" s="1131"/>
      <c r="AN13" s="1132"/>
      <c r="AO13" s="284" t="s">
        <v>487</v>
      </c>
      <c r="AP13" s="284" t="s">
        <v>487</v>
      </c>
      <c r="AQ13" s="285">
        <v>11862</v>
      </c>
      <c r="AR13" s="286" t="s">
        <v>487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490</v>
      </c>
      <c r="AL14" s="1131"/>
      <c r="AM14" s="1131"/>
      <c r="AN14" s="1132"/>
      <c r="AO14" s="284">
        <v>31919</v>
      </c>
      <c r="AP14" s="284">
        <v>10580</v>
      </c>
      <c r="AQ14" s="285">
        <v>4647</v>
      </c>
      <c r="AR14" s="286">
        <v>127.7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491</v>
      </c>
      <c r="AL15" s="1134"/>
      <c r="AM15" s="1134"/>
      <c r="AN15" s="1135"/>
      <c r="AO15" s="284">
        <v>-46662</v>
      </c>
      <c r="AP15" s="284">
        <v>-15466</v>
      </c>
      <c r="AQ15" s="285">
        <v>-13358</v>
      </c>
      <c r="AR15" s="286">
        <v>15.8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176</v>
      </c>
      <c r="AL16" s="1134"/>
      <c r="AM16" s="1134"/>
      <c r="AN16" s="1135"/>
      <c r="AO16" s="284">
        <v>643987</v>
      </c>
      <c r="AP16" s="284">
        <v>213453</v>
      </c>
      <c r="AQ16" s="285">
        <v>286004</v>
      </c>
      <c r="AR16" s="286">
        <v>-25.4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496</v>
      </c>
      <c r="AL21" s="1137"/>
      <c r="AM21" s="1137"/>
      <c r="AN21" s="1138"/>
      <c r="AO21" s="297">
        <v>18.89</v>
      </c>
      <c r="AP21" s="298">
        <v>24.25</v>
      </c>
      <c r="AQ21" s="299">
        <v>-5.36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497</v>
      </c>
      <c r="AL22" s="1137"/>
      <c r="AM22" s="1137"/>
      <c r="AN22" s="1138"/>
      <c r="AO22" s="302">
        <v>95.7</v>
      </c>
      <c r="AP22" s="303">
        <v>95.4</v>
      </c>
      <c r="AQ22" s="304">
        <v>0.3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501</v>
      </c>
      <c r="AL32" s="1121"/>
      <c r="AM32" s="1121"/>
      <c r="AN32" s="1122"/>
      <c r="AO32" s="312">
        <v>530365</v>
      </c>
      <c r="AP32" s="312">
        <v>175792</v>
      </c>
      <c r="AQ32" s="313">
        <v>167387</v>
      </c>
      <c r="AR32" s="314">
        <v>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502</v>
      </c>
      <c r="AL33" s="1121"/>
      <c r="AM33" s="1121"/>
      <c r="AN33" s="1122"/>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503</v>
      </c>
      <c r="AL34" s="1121"/>
      <c r="AM34" s="1121"/>
      <c r="AN34" s="1122"/>
      <c r="AO34" s="312" t="s">
        <v>487</v>
      </c>
      <c r="AP34" s="312" t="s">
        <v>487</v>
      </c>
      <c r="AQ34" s="313">
        <v>5</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504</v>
      </c>
      <c r="AL35" s="1121"/>
      <c r="AM35" s="1121"/>
      <c r="AN35" s="1122"/>
      <c r="AO35" s="312">
        <v>58591</v>
      </c>
      <c r="AP35" s="312">
        <v>19420</v>
      </c>
      <c r="AQ35" s="313">
        <v>34589</v>
      </c>
      <c r="AR35" s="314">
        <v>-43.9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505</v>
      </c>
      <c r="AL36" s="1121"/>
      <c r="AM36" s="1121"/>
      <c r="AN36" s="1122"/>
      <c r="AO36" s="312" t="s">
        <v>487</v>
      </c>
      <c r="AP36" s="312" t="s">
        <v>487</v>
      </c>
      <c r="AQ36" s="313">
        <v>2508</v>
      </c>
      <c r="AR36" s="314" t="s">
        <v>487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506</v>
      </c>
      <c r="AL37" s="1121"/>
      <c r="AM37" s="1121"/>
      <c r="AN37" s="1122"/>
      <c r="AO37" s="312" t="s">
        <v>487</v>
      </c>
      <c r="AP37" s="312" t="s">
        <v>487</v>
      </c>
      <c r="AQ37" s="313">
        <v>1525</v>
      </c>
      <c r="AR37" s="314" t="s">
        <v>487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507</v>
      </c>
      <c r="AL38" s="1124"/>
      <c r="AM38" s="1124"/>
      <c r="AN38" s="1125"/>
      <c r="AO38" s="315" t="s">
        <v>487</v>
      </c>
      <c r="AP38" s="315" t="s">
        <v>487</v>
      </c>
      <c r="AQ38" s="316">
        <v>44</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508</v>
      </c>
      <c r="AL39" s="1124"/>
      <c r="AM39" s="1124"/>
      <c r="AN39" s="1125"/>
      <c r="AO39" s="312" t="s">
        <v>487</v>
      </c>
      <c r="AP39" s="312" t="s">
        <v>487</v>
      </c>
      <c r="AQ39" s="313">
        <v>-7489</v>
      </c>
      <c r="AR39" s="314" t="s">
        <v>487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509</v>
      </c>
      <c r="AL40" s="1121"/>
      <c r="AM40" s="1121"/>
      <c r="AN40" s="1122"/>
      <c r="AO40" s="312">
        <v>-510325</v>
      </c>
      <c r="AP40" s="312">
        <v>-169150</v>
      </c>
      <c r="AQ40" s="313">
        <v>-138932</v>
      </c>
      <c r="AR40" s="314">
        <v>21.8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286</v>
      </c>
      <c r="AL41" s="1127"/>
      <c r="AM41" s="1127"/>
      <c r="AN41" s="1128"/>
      <c r="AO41" s="312">
        <v>78631</v>
      </c>
      <c r="AP41" s="312">
        <v>26063</v>
      </c>
      <c r="AQ41" s="313">
        <v>59636</v>
      </c>
      <c r="AR41" s="314">
        <v>-56.3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479</v>
      </c>
      <c r="AN49" s="1115" t="s">
        <v>512</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895387</v>
      </c>
      <c r="AN51" s="334">
        <v>287628</v>
      </c>
      <c r="AO51" s="335">
        <v>11.3</v>
      </c>
      <c r="AP51" s="336">
        <v>268375</v>
      </c>
      <c r="AQ51" s="337">
        <v>-1.2</v>
      </c>
      <c r="AR51" s="338">
        <v>12.5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672305</v>
      </c>
      <c r="AN52" s="342">
        <v>215967</v>
      </c>
      <c r="AO52" s="343">
        <v>11.5</v>
      </c>
      <c r="AP52" s="344">
        <v>119602</v>
      </c>
      <c r="AQ52" s="345">
        <v>1.5</v>
      </c>
      <c r="AR52" s="346">
        <v>10</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1208790</v>
      </c>
      <c r="AN53" s="334">
        <v>382287</v>
      </c>
      <c r="AO53" s="335">
        <v>32.9</v>
      </c>
      <c r="AP53" s="336">
        <v>301035</v>
      </c>
      <c r="AQ53" s="337">
        <v>12.2</v>
      </c>
      <c r="AR53" s="338">
        <v>20.7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718171</v>
      </c>
      <c r="AN54" s="342">
        <v>227126</v>
      </c>
      <c r="AO54" s="343">
        <v>5.2</v>
      </c>
      <c r="AP54" s="344">
        <v>154376</v>
      </c>
      <c r="AQ54" s="345">
        <v>29.1</v>
      </c>
      <c r="AR54" s="346">
        <v>-23.9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738703</v>
      </c>
      <c r="AN55" s="334">
        <v>241012</v>
      </c>
      <c r="AO55" s="335">
        <v>-37</v>
      </c>
      <c r="AP55" s="336">
        <v>277467</v>
      </c>
      <c r="AQ55" s="337">
        <v>-7.8</v>
      </c>
      <c r="AR55" s="338">
        <v>-29.2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484867</v>
      </c>
      <c r="AN56" s="342">
        <v>158195</v>
      </c>
      <c r="AO56" s="343">
        <v>-30.3</v>
      </c>
      <c r="AP56" s="344">
        <v>128378</v>
      </c>
      <c r="AQ56" s="345">
        <v>-16.8</v>
      </c>
      <c r="AR56" s="346">
        <v>-13.5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904353</v>
      </c>
      <c r="AN57" s="334">
        <v>297975</v>
      </c>
      <c r="AO57" s="335">
        <v>23.6</v>
      </c>
      <c r="AP57" s="336">
        <v>282256</v>
      </c>
      <c r="AQ57" s="337">
        <v>1.7</v>
      </c>
      <c r="AR57" s="338">
        <v>21.9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734051</v>
      </c>
      <c r="AN58" s="342">
        <v>241862</v>
      </c>
      <c r="AO58" s="343">
        <v>52.9</v>
      </c>
      <c r="AP58" s="344">
        <v>145453</v>
      </c>
      <c r="AQ58" s="345">
        <v>13.3</v>
      </c>
      <c r="AR58" s="346">
        <v>39.6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772350</v>
      </c>
      <c r="AN59" s="334">
        <v>255999</v>
      </c>
      <c r="AO59" s="335">
        <v>-14.1</v>
      </c>
      <c r="AP59" s="336">
        <v>295341</v>
      </c>
      <c r="AQ59" s="337">
        <v>4.5999999999999996</v>
      </c>
      <c r="AR59" s="338">
        <v>-18.7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544657</v>
      </c>
      <c r="AN60" s="342">
        <v>180529</v>
      </c>
      <c r="AO60" s="343">
        <v>-25.4</v>
      </c>
      <c r="AP60" s="344">
        <v>137402</v>
      </c>
      <c r="AQ60" s="345">
        <v>-5.5</v>
      </c>
      <c r="AR60" s="346">
        <v>-19.899999999999999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903917</v>
      </c>
      <c r="AN61" s="349">
        <v>292980</v>
      </c>
      <c r="AO61" s="350">
        <v>3.3</v>
      </c>
      <c r="AP61" s="351">
        <v>284895</v>
      </c>
      <c r="AQ61" s="352">
        <v>1.9</v>
      </c>
      <c r="AR61" s="338">
        <v>1.4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630810</v>
      </c>
      <c r="AN62" s="342">
        <v>204736</v>
      </c>
      <c r="AO62" s="343">
        <v>2.8</v>
      </c>
      <c r="AP62" s="344">
        <v>137042</v>
      </c>
      <c r="AQ62" s="345">
        <v>4.3</v>
      </c>
      <c r="AR62" s="346">
        <v>-1.5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M4a53VKMVQb8nKF0Ucia6D2yZ32n6PiXvkRHcQca+YaGIAZ7hJqW5Y546iF+9GxDLVdmdDhlqP5rg+rd3E+Vmw==" saltValue="Cel9N8zgJvjvj1yZsVu1Z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election activeCell="AH14" sqref="AH14:AL14"/>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1" spans="125:125" ht="13.5" hidden="1" customHeight="1" x14ac:dyDescent="0.15">
      <c r="DU121" s="259"/>
    </row>
  </sheetData>
  <sheetProtection algorithmName="SHA-512" hashValue="zmYFcrmRICRjjyvOpWeHh49GdLpXL2/SWEeb6JK9K6vP3hskdHuRKoFWKDfZc+24U7M49FISnMaxCZAcvEviAA==" saltValue="S+YoJrB4z+WrFLINlTyFmw==" spinCount="100000" sheet="1" objects="1" scenarios="1"/>
  <dataConsolidate/>
  <phoneticPr fontId="2"/>
  <printOptions horizontalCentered="1" verticalCentered="1"/>
  <pageMargins left="0" right="0" top="0.19685039370078741" bottom="0" header="0.39370078740157483" footer="0"/>
  <pageSetup paperSize="9" scale="40"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election activeCell="AH14" sqref="AH14:AL14"/>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vAnUyTkOybeuI5FzmnRtwtcwLCBVd7IQckmFRdkSE7dLS0MhVh87F9waDGKE5HfY6zf28CZ6h89xHSyCLL43vw==" saltValue="ZECwN2qhIFuKNZO6XSb75g==" spinCount="100000" sheet="1" objects="1" scenarios="1"/>
  <dataConsolidate/>
  <phoneticPr fontId="2"/>
  <printOptions horizontalCentered="1" verticalCentered="1"/>
  <pageMargins left="0" right="0" top="0.19685039370078741" bottom="0" header="0.39370078740157483" footer="0"/>
  <pageSetup paperSize="9" scale="40"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election activeCell="AH14" sqref="AH14:AL1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28.57</v>
      </c>
      <c r="G47" s="12">
        <v>26.47</v>
      </c>
      <c r="H47" s="12">
        <v>24.77</v>
      </c>
      <c r="I47" s="12">
        <v>25.09</v>
      </c>
      <c r="J47" s="13">
        <v>36.5</v>
      </c>
    </row>
    <row r="48" spans="2:10" ht="57.75" customHeight="1" x14ac:dyDescent="0.15">
      <c r="B48" s="14"/>
      <c r="C48" s="1141" t="s">
        <v>4</v>
      </c>
      <c r="D48" s="1141"/>
      <c r="E48" s="1142"/>
      <c r="F48" s="15">
        <v>21.69</v>
      </c>
      <c r="G48" s="16">
        <v>24.73</v>
      </c>
      <c r="H48" s="16">
        <v>32.71</v>
      </c>
      <c r="I48" s="16">
        <v>28.99</v>
      </c>
      <c r="J48" s="17">
        <v>26.51</v>
      </c>
    </row>
    <row r="49" spans="2:10" ht="57.75" customHeight="1" thickBot="1" x14ac:dyDescent="0.2">
      <c r="B49" s="18"/>
      <c r="C49" s="1143" t="s">
        <v>5</v>
      </c>
      <c r="D49" s="1143"/>
      <c r="E49" s="1144"/>
      <c r="F49" s="19">
        <v>3.53</v>
      </c>
      <c r="G49" s="20">
        <v>4.6500000000000004</v>
      </c>
      <c r="H49" s="20">
        <v>13.75</v>
      </c>
      <c r="I49" s="20" t="s">
        <v>531</v>
      </c>
      <c r="J49" s="21">
        <v>12.68</v>
      </c>
    </row>
    <row r="50" spans="2:10" x14ac:dyDescent="0.15"/>
  </sheetData>
  <sheetProtection algorithmName="SHA-512" hashValue="lOM0/Lv4l+PuJA7TzxEeuuUNpURVWD3fMEmWla35QIvRQopDoXObdKc9hQbJO06p6doMlrBN5NUJHW0kK09r0w==" saltValue="e/1/7C6joYQCyT7/dYinj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2" zoomScale="70" zoomScaleNormal="70" zoomScaleSheetLayoutView="100" workbookViewId="0">
      <selection activeCell="AH14" sqref="AH14:AL14"/>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532</v>
      </c>
      <c r="D34" s="1151"/>
      <c r="E34" s="1152"/>
      <c r="F34" s="32">
        <v>21.3</v>
      </c>
      <c r="G34" s="33">
        <v>23.93</v>
      </c>
      <c r="H34" s="33">
        <v>31.08</v>
      </c>
      <c r="I34" s="33">
        <v>27.43</v>
      </c>
      <c r="J34" s="34">
        <v>25.27</v>
      </c>
      <c r="K34" s="22"/>
      <c r="L34" s="22"/>
      <c r="M34" s="22"/>
      <c r="N34" s="22"/>
      <c r="O34" s="22"/>
      <c r="P34" s="22"/>
    </row>
    <row r="35" spans="1:16" ht="39" customHeight="1" x14ac:dyDescent="0.15">
      <c r="A35" s="22"/>
      <c r="B35" s="35"/>
      <c r="C35" s="1145" t="s">
        <v>533</v>
      </c>
      <c r="D35" s="1146"/>
      <c r="E35" s="1147"/>
      <c r="F35" s="36">
        <v>0.38</v>
      </c>
      <c r="G35" s="37">
        <v>0.79</v>
      </c>
      <c r="H35" s="37">
        <v>1.62</v>
      </c>
      <c r="I35" s="37">
        <v>1.53</v>
      </c>
      <c r="J35" s="38">
        <v>1.23</v>
      </c>
      <c r="K35" s="22"/>
      <c r="L35" s="22"/>
      <c r="M35" s="22"/>
      <c r="N35" s="22"/>
      <c r="O35" s="22"/>
      <c r="P35" s="22"/>
    </row>
    <row r="36" spans="1:16" ht="39" customHeight="1" x14ac:dyDescent="0.15">
      <c r="A36" s="22"/>
      <c r="B36" s="35"/>
      <c r="C36" s="1145" t="s">
        <v>534</v>
      </c>
      <c r="D36" s="1146"/>
      <c r="E36" s="1147"/>
      <c r="F36" s="36">
        <v>0.32</v>
      </c>
      <c r="G36" s="37">
        <v>0.32</v>
      </c>
      <c r="H36" s="37">
        <v>0.97</v>
      </c>
      <c r="I36" s="37">
        <v>1.23</v>
      </c>
      <c r="J36" s="38">
        <v>1.17</v>
      </c>
      <c r="K36" s="22"/>
      <c r="L36" s="22"/>
      <c r="M36" s="22"/>
      <c r="N36" s="22"/>
      <c r="O36" s="22"/>
      <c r="P36" s="22"/>
    </row>
    <row r="37" spans="1:16" ht="39" customHeight="1" x14ac:dyDescent="0.15">
      <c r="A37" s="22"/>
      <c r="B37" s="35"/>
      <c r="C37" s="1145" t="s">
        <v>535</v>
      </c>
      <c r="D37" s="1146"/>
      <c r="E37" s="1147"/>
      <c r="F37" s="36" t="s">
        <v>487</v>
      </c>
      <c r="G37" s="37" t="s">
        <v>487</v>
      </c>
      <c r="H37" s="37" t="s">
        <v>487</v>
      </c>
      <c r="I37" s="37" t="s">
        <v>487</v>
      </c>
      <c r="J37" s="38">
        <v>0.55000000000000004</v>
      </c>
      <c r="K37" s="22"/>
      <c r="L37" s="22"/>
      <c r="M37" s="22"/>
      <c r="N37" s="22"/>
      <c r="O37" s="22"/>
      <c r="P37" s="22"/>
    </row>
    <row r="38" spans="1:16" ht="39" customHeight="1" x14ac:dyDescent="0.15">
      <c r="A38" s="22"/>
      <c r="B38" s="35"/>
      <c r="C38" s="1145" t="s">
        <v>536</v>
      </c>
      <c r="D38" s="1146"/>
      <c r="E38" s="1147"/>
      <c r="F38" s="36" t="s">
        <v>487</v>
      </c>
      <c r="G38" s="37" t="s">
        <v>487</v>
      </c>
      <c r="H38" s="37" t="s">
        <v>487</v>
      </c>
      <c r="I38" s="37" t="s">
        <v>487</v>
      </c>
      <c r="J38" s="38">
        <v>0.46</v>
      </c>
      <c r="K38" s="22"/>
      <c r="L38" s="22"/>
      <c r="M38" s="22"/>
      <c r="N38" s="22"/>
      <c r="O38" s="22"/>
      <c r="P38" s="22"/>
    </row>
    <row r="39" spans="1:16" ht="39" customHeight="1" x14ac:dyDescent="0.15">
      <c r="A39" s="22"/>
      <c r="B39" s="35"/>
      <c r="C39" s="1145" t="s">
        <v>537</v>
      </c>
      <c r="D39" s="1146"/>
      <c r="E39" s="1147"/>
      <c r="F39" s="36" t="s">
        <v>538</v>
      </c>
      <c r="G39" s="37">
        <v>0.04</v>
      </c>
      <c r="H39" s="37">
        <v>0.04</v>
      </c>
      <c r="I39" s="37">
        <v>1.76</v>
      </c>
      <c r="J39" s="38">
        <v>0.28999999999999998</v>
      </c>
      <c r="K39" s="22"/>
      <c r="L39" s="22"/>
      <c r="M39" s="22"/>
      <c r="N39" s="22"/>
      <c r="O39" s="22"/>
      <c r="P39" s="22"/>
    </row>
    <row r="40" spans="1:16" ht="39" customHeight="1" x14ac:dyDescent="0.15">
      <c r="A40" s="22"/>
      <c r="B40" s="35"/>
      <c r="C40" s="1145" t="s">
        <v>539</v>
      </c>
      <c r="D40" s="1146"/>
      <c r="E40" s="1147"/>
      <c r="F40" s="36">
        <v>0.17</v>
      </c>
      <c r="G40" s="37">
        <v>0.15</v>
      </c>
      <c r="H40" s="37">
        <v>0.14000000000000001</v>
      </c>
      <c r="I40" s="37">
        <v>0.14000000000000001</v>
      </c>
      <c r="J40" s="38">
        <v>0.02</v>
      </c>
      <c r="K40" s="22"/>
      <c r="L40" s="22"/>
      <c r="M40" s="22"/>
      <c r="N40" s="22"/>
      <c r="O40" s="22"/>
      <c r="P40" s="22"/>
    </row>
    <row r="41" spans="1:16" ht="39" customHeight="1" x14ac:dyDescent="0.15">
      <c r="A41" s="22"/>
      <c r="B41" s="35"/>
      <c r="C41" s="1145" t="s">
        <v>540</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541</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542</v>
      </c>
      <c r="D43" s="1149"/>
      <c r="E43" s="1150"/>
      <c r="F43" s="41">
        <v>0.59</v>
      </c>
      <c r="G43" s="42">
        <v>0.35</v>
      </c>
      <c r="H43" s="42">
        <v>0.23</v>
      </c>
      <c r="I43" s="42">
        <v>0.7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Q2McfrTAoc2ISpyzSY9tkhHzI2+fz2S6d7qe7lMc6a1j1YbGpm1SzGQxUaJ9C0oMdcktLtg3Hz7f3GxT6FaMA==" saltValue="UL7vrSfvseVRjqOe2GNJ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B49" zoomScale="70" zoomScaleNormal="70" zoomScaleSheetLayoutView="55" workbookViewId="0">
      <selection activeCell="R55" sqref="R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414</v>
      </c>
      <c r="L45" s="60">
        <v>461</v>
      </c>
      <c r="M45" s="60">
        <v>480</v>
      </c>
      <c r="N45" s="60">
        <v>499</v>
      </c>
      <c r="O45" s="61">
        <v>530</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x14ac:dyDescent="0.15">
      <c r="A48" s="48"/>
      <c r="B48" s="1178"/>
      <c r="C48" s="1179"/>
      <c r="D48" s="62"/>
      <c r="E48" s="1155" t="s">
        <v>13</v>
      </c>
      <c r="F48" s="1155"/>
      <c r="G48" s="1155"/>
      <c r="H48" s="1155"/>
      <c r="I48" s="1155"/>
      <c r="J48" s="1156"/>
      <c r="K48" s="63">
        <v>81</v>
      </c>
      <c r="L48" s="64">
        <v>81</v>
      </c>
      <c r="M48" s="64">
        <v>78</v>
      </c>
      <c r="N48" s="64">
        <v>76</v>
      </c>
      <c r="O48" s="65">
        <v>59</v>
      </c>
      <c r="P48" s="48"/>
      <c r="Q48" s="48"/>
      <c r="R48" s="48"/>
      <c r="S48" s="48"/>
      <c r="T48" s="48"/>
      <c r="U48" s="48"/>
    </row>
    <row r="49" spans="1:21" ht="30.75" customHeight="1" x14ac:dyDescent="0.15">
      <c r="A49" s="48"/>
      <c r="B49" s="1178"/>
      <c r="C49" s="1179"/>
      <c r="D49" s="62"/>
      <c r="E49" s="1155" t="s">
        <v>14</v>
      </c>
      <c r="F49" s="1155"/>
      <c r="G49" s="1155"/>
      <c r="H49" s="1155"/>
      <c r="I49" s="1155"/>
      <c r="J49" s="1156"/>
      <c r="K49" s="63">
        <v>0</v>
      </c>
      <c r="L49" s="64">
        <v>0</v>
      </c>
      <c r="M49" s="64">
        <v>0</v>
      </c>
      <c r="N49" s="64">
        <v>0</v>
      </c>
      <c r="O49" s="65" t="s">
        <v>487</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487</v>
      </c>
      <c r="L50" s="64" t="s">
        <v>487</v>
      </c>
      <c r="M50" s="64" t="s">
        <v>487</v>
      </c>
      <c r="N50" s="64" t="s">
        <v>487</v>
      </c>
      <c r="O50" s="65" t="s">
        <v>487</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487</v>
      </c>
      <c r="L51" s="64" t="s">
        <v>487</v>
      </c>
      <c r="M51" s="64" t="s">
        <v>487</v>
      </c>
      <c r="N51" s="64" t="s">
        <v>487</v>
      </c>
      <c r="O51" s="65" t="s">
        <v>487</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496</v>
      </c>
      <c r="L52" s="64">
        <v>515</v>
      </c>
      <c r="M52" s="64">
        <v>518</v>
      </c>
      <c r="N52" s="64">
        <v>529</v>
      </c>
      <c r="O52" s="65">
        <v>510</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-1</v>
      </c>
      <c r="L53" s="69">
        <v>27</v>
      </c>
      <c r="M53" s="69">
        <v>40</v>
      </c>
      <c r="N53" s="69">
        <v>46</v>
      </c>
      <c r="O53" s="70">
        <v>79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sHh7EkML0QZ1K3028B5XQsQnGkX9PdumLnuSHnujlQd7s9+JA/ucL0PF4fzJYuGzzy0LiexWBeYkbtAqZOQeCw==" saltValue="SEA9hQWcI5fYEk5+KeP15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7" zoomScaleSheetLayoutView="100" workbookViewId="0">
      <selection activeCell="M48" sqref="M48"/>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96" t="s">
        <v>30</v>
      </c>
      <c r="C41" s="1197"/>
      <c r="D41" s="105"/>
      <c r="E41" s="1198" t="s">
        <v>31</v>
      </c>
      <c r="F41" s="1198"/>
      <c r="G41" s="1198"/>
      <c r="H41" s="1199"/>
      <c r="I41" s="355">
        <v>3793</v>
      </c>
      <c r="J41" s="356">
        <v>4046</v>
      </c>
      <c r="K41" s="356">
        <v>3852</v>
      </c>
      <c r="L41" s="356">
        <v>3802</v>
      </c>
      <c r="M41" s="357">
        <v>3534</v>
      </c>
    </row>
    <row r="42" spans="2:13" ht="27.75" customHeight="1" x14ac:dyDescent="0.15">
      <c r="B42" s="1186"/>
      <c r="C42" s="1187"/>
      <c r="D42" s="106"/>
      <c r="E42" s="1190" t="s">
        <v>32</v>
      </c>
      <c r="F42" s="1190"/>
      <c r="G42" s="1190"/>
      <c r="H42" s="1191"/>
      <c r="I42" s="358" t="s">
        <v>487</v>
      </c>
      <c r="J42" s="359" t="s">
        <v>487</v>
      </c>
      <c r="K42" s="359" t="s">
        <v>487</v>
      </c>
      <c r="L42" s="359" t="s">
        <v>487</v>
      </c>
      <c r="M42" s="360" t="s">
        <v>487</v>
      </c>
    </row>
    <row r="43" spans="2:13" ht="27.75" customHeight="1" x14ac:dyDescent="0.15">
      <c r="B43" s="1186"/>
      <c r="C43" s="1187"/>
      <c r="D43" s="106"/>
      <c r="E43" s="1190" t="s">
        <v>33</v>
      </c>
      <c r="F43" s="1190"/>
      <c r="G43" s="1190"/>
      <c r="H43" s="1191"/>
      <c r="I43" s="358">
        <v>396</v>
      </c>
      <c r="J43" s="359">
        <v>335</v>
      </c>
      <c r="K43" s="359">
        <v>291</v>
      </c>
      <c r="L43" s="359">
        <v>268</v>
      </c>
      <c r="M43" s="360">
        <v>234</v>
      </c>
    </row>
    <row r="44" spans="2:13" ht="27.75" customHeight="1" x14ac:dyDescent="0.15">
      <c r="B44" s="1186"/>
      <c r="C44" s="1187"/>
      <c r="D44" s="106"/>
      <c r="E44" s="1190" t="s">
        <v>34</v>
      </c>
      <c r="F44" s="1190"/>
      <c r="G44" s="1190"/>
      <c r="H44" s="1191"/>
      <c r="I44" s="358">
        <v>0</v>
      </c>
      <c r="J44" s="359">
        <v>0</v>
      </c>
      <c r="K44" s="359">
        <v>0</v>
      </c>
      <c r="L44" s="359" t="s">
        <v>487</v>
      </c>
      <c r="M44" s="360" t="s">
        <v>487</v>
      </c>
    </row>
    <row r="45" spans="2:13" ht="27.75" customHeight="1" x14ac:dyDescent="0.15">
      <c r="B45" s="1186"/>
      <c r="C45" s="1187"/>
      <c r="D45" s="106"/>
      <c r="E45" s="1190" t="s">
        <v>35</v>
      </c>
      <c r="F45" s="1190"/>
      <c r="G45" s="1190"/>
      <c r="H45" s="1191"/>
      <c r="I45" s="358">
        <v>406</v>
      </c>
      <c r="J45" s="359">
        <v>377</v>
      </c>
      <c r="K45" s="359">
        <v>384</v>
      </c>
      <c r="L45" s="359">
        <v>328</v>
      </c>
      <c r="M45" s="360">
        <v>330</v>
      </c>
    </row>
    <row r="46" spans="2:13" ht="27.75" customHeight="1" x14ac:dyDescent="0.15">
      <c r="B46" s="1186"/>
      <c r="C46" s="1187"/>
      <c r="D46" s="107"/>
      <c r="E46" s="1190" t="s">
        <v>36</v>
      </c>
      <c r="F46" s="1190"/>
      <c r="G46" s="1190"/>
      <c r="H46" s="1191"/>
      <c r="I46" s="358" t="s">
        <v>487</v>
      </c>
      <c r="J46" s="359" t="s">
        <v>487</v>
      </c>
      <c r="K46" s="359" t="s">
        <v>487</v>
      </c>
      <c r="L46" s="359" t="s">
        <v>487</v>
      </c>
      <c r="M46" s="360" t="s">
        <v>487</v>
      </c>
    </row>
    <row r="47" spans="2:13" ht="27.75" customHeight="1" x14ac:dyDescent="0.15">
      <c r="B47" s="1186"/>
      <c r="C47" s="1187"/>
      <c r="D47" s="108"/>
      <c r="E47" s="1200" t="s">
        <v>37</v>
      </c>
      <c r="F47" s="1201"/>
      <c r="G47" s="1201"/>
      <c r="H47" s="1202"/>
      <c r="I47" s="358" t="s">
        <v>487</v>
      </c>
      <c r="J47" s="359" t="s">
        <v>487</v>
      </c>
      <c r="K47" s="359" t="s">
        <v>487</v>
      </c>
      <c r="L47" s="359" t="s">
        <v>487</v>
      </c>
      <c r="M47" s="360" t="s">
        <v>487</v>
      </c>
    </row>
    <row r="48" spans="2:13" ht="27.75" customHeight="1" x14ac:dyDescent="0.15">
      <c r="B48" s="1186"/>
      <c r="C48" s="1187"/>
      <c r="D48" s="106"/>
      <c r="E48" s="1190" t="s">
        <v>38</v>
      </c>
      <c r="F48" s="1190"/>
      <c r="G48" s="1190"/>
      <c r="H48" s="1191"/>
      <c r="I48" s="358" t="s">
        <v>487</v>
      </c>
      <c r="J48" s="359" t="s">
        <v>487</v>
      </c>
      <c r="K48" s="359" t="s">
        <v>487</v>
      </c>
      <c r="L48" s="359" t="s">
        <v>487</v>
      </c>
      <c r="M48" s="360" t="s">
        <v>487</v>
      </c>
    </row>
    <row r="49" spans="2:13" ht="27.75" customHeight="1" x14ac:dyDescent="0.15">
      <c r="B49" s="1188"/>
      <c r="C49" s="1189"/>
      <c r="D49" s="106"/>
      <c r="E49" s="1190" t="s">
        <v>39</v>
      </c>
      <c r="F49" s="1190"/>
      <c r="G49" s="1190"/>
      <c r="H49" s="1191"/>
      <c r="I49" s="358" t="s">
        <v>487</v>
      </c>
      <c r="J49" s="359" t="s">
        <v>487</v>
      </c>
      <c r="K49" s="359" t="s">
        <v>487</v>
      </c>
      <c r="L49" s="359" t="s">
        <v>487</v>
      </c>
      <c r="M49" s="360" t="s">
        <v>487</v>
      </c>
    </row>
    <row r="50" spans="2:13" ht="27.75" customHeight="1" x14ac:dyDescent="0.15">
      <c r="B50" s="1184" t="s">
        <v>40</v>
      </c>
      <c r="C50" s="1185"/>
      <c r="D50" s="109"/>
      <c r="E50" s="1190" t="s">
        <v>41</v>
      </c>
      <c r="F50" s="1190"/>
      <c r="G50" s="1190"/>
      <c r="H50" s="1191"/>
      <c r="I50" s="358">
        <v>7343</v>
      </c>
      <c r="J50" s="359">
        <v>7361</v>
      </c>
      <c r="K50" s="359">
        <v>7377</v>
      </c>
      <c r="L50" s="359">
        <v>7403</v>
      </c>
      <c r="M50" s="360">
        <v>7744</v>
      </c>
    </row>
    <row r="51" spans="2:13" ht="27.75" customHeight="1" x14ac:dyDescent="0.15">
      <c r="B51" s="1186"/>
      <c r="C51" s="1187"/>
      <c r="D51" s="106"/>
      <c r="E51" s="1190" t="s">
        <v>42</v>
      </c>
      <c r="F51" s="1190"/>
      <c r="G51" s="1190"/>
      <c r="H51" s="1191"/>
      <c r="I51" s="358" t="s">
        <v>487</v>
      </c>
      <c r="J51" s="359" t="s">
        <v>487</v>
      </c>
      <c r="K51" s="359" t="s">
        <v>487</v>
      </c>
      <c r="L51" s="359" t="s">
        <v>487</v>
      </c>
      <c r="M51" s="360" t="s">
        <v>487</v>
      </c>
    </row>
    <row r="52" spans="2:13" ht="27.75" customHeight="1" x14ac:dyDescent="0.15">
      <c r="B52" s="1188"/>
      <c r="C52" s="1189"/>
      <c r="D52" s="106"/>
      <c r="E52" s="1190" t="s">
        <v>43</v>
      </c>
      <c r="F52" s="1190"/>
      <c r="G52" s="1190"/>
      <c r="H52" s="1191"/>
      <c r="I52" s="358">
        <v>4062</v>
      </c>
      <c r="J52" s="359">
        <v>4116</v>
      </c>
      <c r="K52" s="359">
        <v>4133</v>
      </c>
      <c r="L52" s="359">
        <v>3941</v>
      </c>
      <c r="M52" s="360">
        <v>3752</v>
      </c>
    </row>
    <row r="53" spans="2:13" ht="27.75" customHeight="1" thickBot="1" x14ac:dyDescent="0.2">
      <c r="B53" s="1192" t="s">
        <v>19</v>
      </c>
      <c r="C53" s="1193"/>
      <c r="D53" s="110"/>
      <c r="E53" s="1194" t="s">
        <v>44</v>
      </c>
      <c r="F53" s="1194"/>
      <c r="G53" s="1194"/>
      <c r="H53" s="1195"/>
      <c r="I53" s="361">
        <v>-6810</v>
      </c>
      <c r="J53" s="362">
        <v>-6720</v>
      </c>
      <c r="K53" s="362">
        <v>-6984</v>
      </c>
      <c r="L53" s="362">
        <v>-6945</v>
      </c>
      <c r="M53" s="363">
        <v>-7398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II+4AwpwyvTl21clWEuUhdtM/64bZlAwa0dQv1OIm8sPl1+emJz8GutxIrJfGfmgYUw9vMqshEm1vub2Vzdu4Q==" saltValue="zBIiPnliMxmla9hZqTPjf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22" zoomScale="55" zoomScaleNormal="55" zoomScaleSheetLayoutView="100" workbookViewId="0">
      <selection activeCell="F63" sqref="F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656</v>
      </c>
      <c r="G55" s="122">
        <v>656</v>
      </c>
      <c r="H55" s="123">
        <v>957</v>
      </c>
    </row>
    <row r="56" spans="2:8" ht="52.5" customHeight="1" x14ac:dyDescent="0.15">
      <c r="B56" s="124"/>
      <c r="C56" s="1213" t="s">
        <v>47</v>
      </c>
      <c r="D56" s="1213"/>
      <c r="E56" s="1214"/>
      <c r="F56" s="125">
        <v>407</v>
      </c>
      <c r="G56" s="125">
        <v>407</v>
      </c>
      <c r="H56" s="126">
        <v>407</v>
      </c>
    </row>
    <row r="57" spans="2:8" ht="53.25" customHeight="1" x14ac:dyDescent="0.15">
      <c r="B57" s="124"/>
      <c r="C57" s="1215" t="s">
        <v>48</v>
      </c>
      <c r="D57" s="1215"/>
      <c r="E57" s="1216"/>
      <c r="F57" s="127">
        <v>6067</v>
      </c>
      <c r="G57" s="127">
        <v>6074</v>
      </c>
      <c r="H57" s="128">
        <v>6093</v>
      </c>
    </row>
    <row r="58" spans="2:8" ht="45.75" customHeight="1" x14ac:dyDescent="0.15">
      <c r="B58" s="129"/>
      <c r="C58" s="1203" t="s">
        <v>561</v>
      </c>
      <c r="D58" s="1204"/>
      <c r="E58" s="1205"/>
      <c r="F58" s="130">
        <v>2591</v>
      </c>
      <c r="G58" s="130">
        <v>2593</v>
      </c>
      <c r="H58" s="131">
        <v>2597</v>
      </c>
    </row>
    <row r="59" spans="2:8" ht="45.75" customHeight="1" x14ac:dyDescent="0.15">
      <c r="B59" s="129"/>
      <c r="C59" s="1203" t="s">
        <v>562</v>
      </c>
      <c r="D59" s="1204"/>
      <c r="E59" s="1205"/>
      <c r="F59" s="130">
        <v>721</v>
      </c>
      <c r="G59" s="130">
        <v>721</v>
      </c>
      <c r="H59" s="131">
        <v>722</v>
      </c>
    </row>
    <row r="60" spans="2:8" ht="45.75" customHeight="1" x14ac:dyDescent="0.15">
      <c r="B60" s="129"/>
      <c r="C60" s="1203" t="s">
        <v>563</v>
      </c>
      <c r="D60" s="1204"/>
      <c r="E60" s="1205"/>
      <c r="F60" s="130">
        <v>626</v>
      </c>
      <c r="G60" s="130">
        <v>626</v>
      </c>
      <c r="H60" s="131">
        <v>627</v>
      </c>
    </row>
    <row r="61" spans="2:8" ht="45.75" customHeight="1" x14ac:dyDescent="0.15">
      <c r="B61" s="129"/>
      <c r="C61" s="1203" t="s">
        <v>564</v>
      </c>
      <c r="D61" s="1204"/>
      <c r="E61" s="1205"/>
      <c r="F61" s="130">
        <v>589</v>
      </c>
      <c r="G61" s="130">
        <v>592</v>
      </c>
      <c r="H61" s="131">
        <v>596</v>
      </c>
    </row>
    <row r="62" spans="2:8" ht="45.75" customHeight="1" thickBot="1" x14ac:dyDescent="0.2">
      <c r="B62" s="132"/>
      <c r="C62" s="1206" t="s">
        <v>565</v>
      </c>
      <c r="D62" s="1207"/>
      <c r="E62" s="1208"/>
      <c r="F62" s="133">
        <v>485</v>
      </c>
      <c r="G62" s="133">
        <v>486</v>
      </c>
      <c r="H62" s="134">
        <v>487</v>
      </c>
    </row>
    <row r="63" spans="2:8" ht="52.5" customHeight="1" thickBot="1" x14ac:dyDescent="0.2">
      <c r="B63" s="135"/>
      <c r="C63" s="1209" t="s">
        <v>49</v>
      </c>
      <c r="D63" s="1209"/>
      <c r="E63" s="1210"/>
      <c r="F63" s="136">
        <v>7130</v>
      </c>
      <c r="G63" s="136">
        <v>7137</v>
      </c>
      <c r="H63" s="137">
        <v>7457</v>
      </c>
    </row>
    <row r="64" spans="2:8" x14ac:dyDescent="0.15"/>
  </sheetData>
  <sheetProtection algorithmName="SHA-512" hashValue="oF3zf0PlIKICH+Krk1J1YXoCueLjB4lf1QfJ9XZwzizK3DTlWZDedNs3IhNMNjiM+pBU7RGkv0COjprRuKIGQA==" saltValue="cuRoMJe8N8UhkEZwm9nb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287628</v>
      </c>
      <c r="E3" s="156"/>
      <c r="F3" s="157">
        <v>268375</v>
      </c>
      <c r="G3" s="158"/>
      <c r="H3" s="159"/>
    </row>
    <row r="4" spans="1:8" x14ac:dyDescent="0.15">
      <c r="A4" s="160"/>
      <c r="B4" s="161"/>
      <c r="C4" s="162"/>
      <c r="D4" s="163">
        <v>215967</v>
      </c>
      <c r="E4" s="164"/>
      <c r="F4" s="165">
        <v>119602</v>
      </c>
      <c r="G4" s="166"/>
      <c r="H4" s="167"/>
    </row>
    <row r="5" spans="1:8" x14ac:dyDescent="0.15">
      <c r="A5" s="148" t="s">
        <v>520</v>
      </c>
      <c r="B5" s="153"/>
      <c r="C5" s="154"/>
      <c r="D5" s="155">
        <v>382287</v>
      </c>
      <c r="E5" s="156"/>
      <c r="F5" s="157">
        <v>301035</v>
      </c>
      <c r="G5" s="158"/>
      <c r="H5" s="159"/>
    </row>
    <row r="6" spans="1:8" x14ac:dyDescent="0.15">
      <c r="A6" s="160"/>
      <c r="B6" s="161"/>
      <c r="C6" s="162"/>
      <c r="D6" s="163">
        <v>227126</v>
      </c>
      <c r="E6" s="164"/>
      <c r="F6" s="165">
        <v>154376</v>
      </c>
      <c r="G6" s="166"/>
      <c r="H6" s="167"/>
    </row>
    <row r="7" spans="1:8" x14ac:dyDescent="0.15">
      <c r="A7" s="148" t="s">
        <v>521</v>
      </c>
      <c r="B7" s="153"/>
      <c r="C7" s="154"/>
      <c r="D7" s="155">
        <v>241012</v>
      </c>
      <c r="E7" s="156"/>
      <c r="F7" s="157">
        <v>277467</v>
      </c>
      <c r="G7" s="158"/>
      <c r="H7" s="159"/>
    </row>
    <row r="8" spans="1:8" x14ac:dyDescent="0.15">
      <c r="A8" s="160"/>
      <c r="B8" s="161"/>
      <c r="C8" s="162"/>
      <c r="D8" s="163">
        <v>158195</v>
      </c>
      <c r="E8" s="164"/>
      <c r="F8" s="165">
        <v>128378</v>
      </c>
      <c r="G8" s="166"/>
      <c r="H8" s="167"/>
    </row>
    <row r="9" spans="1:8" x14ac:dyDescent="0.15">
      <c r="A9" s="148" t="s">
        <v>522</v>
      </c>
      <c r="B9" s="153"/>
      <c r="C9" s="154"/>
      <c r="D9" s="155">
        <v>297975</v>
      </c>
      <c r="E9" s="156"/>
      <c r="F9" s="157">
        <v>282256</v>
      </c>
      <c r="G9" s="158"/>
      <c r="H9" s="159"/>
    </row>
    <row r="10" spans="1:8" x14ac:dyDescent="0.15">
      <c r="A10" s="160"/>
      <c r="B10" s="161"/>
      <c r="C10" s="162"/>
      <c r="D10" s="163">
        <v>241862</v>
      </c>
      <c r="E10" s="164"/>
      <c r="F10" s="165">
        <v>145453</v>
      </c>
      <c r="G10" s="166"/>
      <c r="H10" s="167"/>
    </row>
    <row r="11" spans="1:8" x14ac:dyDescent="0.15">
      <c r="A11" s="148" t="s">
        <v>523</v>
      </c>
      <c r="B11" s="153"/>
      <c r="C11" s="154"/>
      <c r="D11" s="155">
        <v>255999</v>
      </c>
      <c r="E11" s="156"/>
      <c r="F11" s="157">
        <v>295341</v>
      </c>
      <c r="G11" s="158"/>
      <c r="H11" s="159"/>
    </row>
    <row r="12" spans="1:8" x14ac:dyDescent="0.15">
      <c r="A12" s="160"/>
      <c r="B12" s="161"/>
      <c r="C12" s="168"/>
      <c r="D12" s="163">
        <v>180529</v>
      </c>
      <c r="E12" s="164"/>
      <c r="F12" s="165">
        <v>137402</v>
      </c>
      <c r="G12" s="166"/>
      <c r="H12" s="167"/>
    </row>
    <row r="13" spans="1:8" x14ac:dyDescent="0.15">
      <c r="A13" s="148"/>
      <c r="B13" s="153"/>
      <c r="C13" s="169"/>
      <c r="D13" s="170">
        <v>292980</v>
      </c>
      <c r="E13" s="171"/>
      <c r="F13" s="172">
        <v>284895</v>
      </c>
      <c r="G13" s="173"/>
      <c r="H13" s="159"/>
    </row>
    <row r="14" spans="1:8" x14ac:dyDescent="0.15">
      <c r="A14" s="160"/>
      <c r="B14" s="161"/>
      <c r="C14" s="162"/>
      <c r="D14" s="163">
        <v>204736</v>
      </c>
      <c r="E14" s="164"/>
      <c r="F14" s="165">
        <v>137042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21.69</v>
      </c>
      <c r="C19" s="174">
        <f>ROUND(VALUE(SUBSTITUTE(実質収支比率等に係る経年分析!G$48,"▲","-")),2)</f>
        <v>24.73</v>
      </c>
      <c r="D19" s="174">
        <f>ROUND(VALUE(SUBSTITUTE(実質収支比率等に係る経年分析!H$48,"▲","-")),2)</f>
        <v>32.71</v>
      </c>
      <c r="E19" s="174">
        <f>ROUND(VALUE(SUBSTITUTE(実質収支比率等に係る経年分析!I$48,"▲","-")),2)</f>
        <v>28.99</v>
      </c>
      <c r="F19" s="174">
        <f>ROUND(VALUE(SUBSTITUTE(実質収支比率等に係る経年分析!J$48,"▲","-")),2)</f>
        <v>26.51</v>
      </c>
    </row>
    <row r="20" spans="1:11" x14ac:dyDescent="0.15">
      <c r="A20" s="174" t="s">
        <v>53</v>
      </c>
      <c r="B20" s="174">
        <f>ROUND(VALUE(SUBSTITUTE(実質収支比率等に係る経年分析!F$47,"▲","-")),2)</f>
        <v>28.57</v>
      </c>
      <c r="C20" s="174">
        <f>ROUND(VALUE(SUBSTITUTE(実質収支比率等に係る経年分析!G$47,"▲","-")),2)</f>
        <v>26.47</v>
      </c>
      <c r="D20" s="174">
        <f>ROUND(VALUE(SUBSTITUTE(実質収支比率等に係る経年分析!H$47,"▲","-")),2)</f>
        <v>24.77</v>
      </c>
      <c r="E20" s="174">
        <f>ROUND(VALUE(SUBSTITUTE(実質収支比率等に係る経年分析!I$47,"▲","-")),2)</f>
        <v>25.09</v>
      </c>
      <c r="F20" s="174">
        <f>ROUND(VALUE(SUBSTITUTE(実質収支比率等に係る経年分析!J$47,"▲","-")),2)</f>
        <v>36.5</v>
      </c>
    </row>
    <row r="21" spans="1:11" x14ac:dyDescent="0.15">
      <c r="A21" s="174" t="s">
        <v>54</v>
      </c>
      <c r="B21" s="174">
        <f>IF(ISNUMBER(VALUE(SUBSTITUTE(実質収支比率等に係る経年分析!F$49,"▲","-"))),ROUND(VALUE(SUBSTITUTE(実質収支比率等に係る経年分析!F$49,"▲","-")),2),NA())</f>
        <v>3.53</v>
      </c>
      <c r="C21" s="174">
        <f>IF(ISNUMBER(VALUE(SUBSTITUTE(実質収支比率等に係る経年分析!G$49,"▲","-"))),ROUND(VALUE(SUBSTITUTE(実質収支比率等に係る経年分析!G$49,"▲","-")),2),NA())</f>
        <v>4.6500000000000004</v>
      </c>
      <c r="D21" s="174">
        <f>IF(ISNUMBER(VALUE(SUBSTITUTE(実質収支比率等に係る経年分析!H$49,"▲","-"))),ROUND(VALUE(SUBSTITUTE(実質収支比率等に係る経年分析!H$49,"▲","-")),2),NA())</f>
        <v>13.75</v>
      </c>
      <c r="E21" s="174">
        <f>IF(ISNUMBER(VALUE(SUBSTITUTE(実質収支比率等に係る経年分析!I$49,"▲","-"))),ROUND(VALUE(SUBSTITUTE(実質収支比率等に係る経年分析!I$49,"▲","-")),2),NA())</f>
        <v>-4.12</v>
      </c>
      <c r="F21" s="174">
        <f>IF(ISNUMBER(VALUE(SUBSTITUTE(実質収支比率等に係る経年分析!J$49,"▲","-"))),ROUND(VALUE(SUBSTITUTE(実質収支比率等に係る経年分析!J$49,"▲","-")),2),NA())</f>
        <v>12.68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0.59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0.35</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0.23</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0.7</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宅地造成事業特別会計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0.17</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0.14000000000000001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0.14000000000000001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15">
      <c r="A31" s="175" t="str">
        <f>IF(連結実質赤字比率に係る赤字・黒字の構成分析!C$39="",NA(),連結実質赤字比率に係る赤字・黒字の構成分析!C$39)</f>
        <v>国民健康保険特別会計</v>
      </c>
      <c r="B31" s="175">
        <f>IF(ROUND(VALUE(SUBSTITUTE(連結実質赤字比率に係る赤字・黒字の構成分析!F$39,"▲", "-")), 2) &lt; 0, ABS(ROUND(VALUE(SUBSTITUTE(連結実質赤字比率に係る赤字・黒字の構成分析!F$39,"▲", "-")), 2)), NA())</f>
        <v>7.0000000000000007E-2</v>
      </c>
      <c r="C31" s="175" t="e">
        <f>IF(ROUND(VALUE(SUBSTITUTE(連結実質赤字比率に係る赤字・黒字の構成分析!F$39,"▲", "-")), 2) &gt;= 0, ABS(ROUND(VALUE(SUBSTITUTE(連結実質赤字比率に係る赤字・黒字の構成分析!F$39,"▲", "-")), 2)), NA())</f>
        <v>#N/A</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1.76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0.28999999999999998</v>
      </c>
    </row>
    <row r="32" spans="1:11" x14ac:dyDescent="0.15">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#VALUE!</v>
      </c>
      <c r="G32" s="175" t="e">
        <f>IF(ROUND(VALUE(SUBSTITUTE(連結実質赤字比率に係る赤字・黒字の構成分析!H$38,"▲", "-")), 2) &gt;= 0, ABS(ROUND(VALUE(SUBSTITUTE(連結実質赤字比率に係る赤字・黒字の構成分析!H$38,"▲", "-")), 2)), NA())</f>
        <v>#VALUE!</v>
      </c>
      <c r="H32" s="175" t="e">
        <f>IF(ROUND(VALUE(SUBSTITUTE(連結実質赤字比率に係る赤字・黒字の構成分析!I$38,"▲", "-")), 2) &lt; 0, ABS(ROUND(VALUE(SUBSTITUTE(連結実質赤字比率に係る赤字・黒字の構成分析!I$38,"▲", "-")), 2)), NA())</f>
        <v>#VALUE!</v>
      </c>
      <c r="I32" s="175" t="e">
        <f>IF(ROUND(VALUE(SUBSTITUTE(連結実質赤字比率に係る赤字・黒字の構成分析!I$38,"▲", "-")), 2) &gt;= 0, ABS(ROUND(VALUE(SUBSTITUTE(連結実質赤字比率に係る赤字・黒字の構成分析!I$38,"▲", "-")), 2)), NA())</f>
        <v>#VALUE!</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0.46</v>
      </c>
    </row>
    <row r="33" spans="1:16" x14ac:dyDescent="0.15">
      <c r="A33" s="175" t="str">
        <f>IF(連結実質赤字比率に係る赤字・黒字の構成分析!C$37="",NA(),連結実質赤字比率に係る赤字・黒字の構成分析!C$37)</f>
        <v>簡易水道事業会計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#VALUE!</v>
      </c>
      <c r="G33" s="175" t="e">
        <f>IF(ROUND(VALUE(SUBSTITUTE(連結実質赤字比率に係る赤字・黒字の構成分析!H$37,"▲", "-")), 2) &gt;= 0, ABS(ROUND(VALUE(SUBSTITUTE(連結実質赤字比率に係る赤字・黒字の構成分析!H$37,"▲", "-")), 2)), NA())</f>
        <v>#VALUE!</v>
      </c>
      <c r="H33" s="175" t="e">
        <f>IF(ROUND(VALUE(SUBSTITUTE(連結実質赤字比率に係る赤字・黒字の構成分析!I$37,"▲", "-")), 2) &lt; 0, ABS(ROUND(VALUE(SUBSTITUTE(連結実質赤字比率に係る赤字・黒字の構成分析!I$37,"▲", "-")), 2)), NA())</f>
        <v>#VALUE!</v>
      </c>
      <c r="I33" s="175" t="e">
        <f>IF(ROUND(VALUE(SUBSTITUTE(連結実質赤字比率に係る赤字・黒字の構成分析!I$37,"▲", "-")), 2) &gt;= 0, ABS(ROUND(VALUE(SUBSTITUTE(連結実質赤字比率に係る赤字・黒字の構成分析!I$37,"▲", "-")), 2)), NA())</f>
        <v>#VALUE!</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0.55000000000000004</v>
      </c>
    </row>
    <row r="34" spans="1:16" x14ac:dyDescent="0.15">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0.32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0.32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0.97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1.23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1.17</v>
      </c>
    </row>
    <row r="35" spans="1:16" x14ac:dyDescent="0.15">
      <c r="A35" s="175" t="str">
        <f>IF(連結実質赤字比率に係る赤字・黒字の構成分析!C$35="",NA(),連結実質赤字比率に係る赤字・黒字の構成分析!C$35)</f>
        <v>診療所特別会計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0.38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0.79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1.62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1.53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1.23</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21.3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23.93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31.08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27.43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25.27</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496</v>
      </c>
      <c r="E42" s="176"/>
      <c r="F42" s="176"/>
      <c r="G42" s="176">
        <f>'実質公債費比率（分子）の構造'!L$52</f>
        <v>515</v>
      </c>
      <c r="H42" s="176"/>
      <c r="I42" s="176"/>
      <c r="J42" s="176">
        <f>'実質公債費比率（分子）の構造'!M$52</f>
        <v>518</v>
      </c>
      <c r="K42" s="176"/>
      <c r="L42" s="176"/>
      <c r="M42" s="176">
        <f>'実質公債費比率（分子）の構造'!N$52</f>
        <v>529</v>
      </c>
      <c r="N42" s="176"/>
      <c r="O42" s="176"/>
      <c r="P42" s="176">
        <f>'実質公債費比率（分子）の構造'!O$52</f>
        <v>510</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0</v>
      </c>
      <c r="C45" s="176"/>
      <c r="D45" s="176"/>
      <c r="E45" s="176">
        <f>'実質公債費比率（分子）の構造'!L$49</f>
        <v>0</v>
      </c>
      <c r="F45" s="176"/>
      <c r="G45" s="176"/>
      <c r="H45" s="176">
        <f>'実質公債費比率（分子）の構造'!M$49</f>
        <v>0</v>
      </c>
      <c r="I45" s="176"/>
      <c r="J45" s="176"/>
      <c r="K45" s="176">
        <f>'実質公債費比率（分子）の構造'!N$49</f>
        <v>0</v>
      </c>
      <c r="L45" s="176"/>
      <c r="M45" s="176"/>
      <c r="N45" s="176" t="str">
        <f>'実質公債費比率（分子）の構造'!O$49</f>
        <v>-</v>
      </c>
      <c r="O45" s="176"/>
      <c r="P45" s="176"/>
    </row>
    <row r="46" spans="1:16" x14ac:dyDescent="0.15">
      <c r="A46" s="176" t="s">
        <v>64</v>
      </c>
      <c r="B46" s="176">
        <f>'実質公債費比率（分子）の構造'!K$48</f>
        <v>81</v>
      </c>
      <c r="C46" s="176"/>
      <c r="D46" s="176"/>
      <c r="E46" s="176">
        <f>'実質公債費比率（分子）の構造'!L$48</f>
        <v>81</v>
      </c>
      <c r="F46" s="176"/>
      <c r="G46" s="176"/>
      <c r="H46" s="176">
        <f>'実質公債費比率（分子）の構造'!M$48</f>
        <v>78</v>
      </c>
      <c r="I46" s="176"/>
      <c r="J46" s="176"/>
      <c r="K46" s="176">
        <f>'実質公債費比率（分子）の構造'!N$48</f>
        <v>76</v>
      </c>
      <c r="L46" s="176"/>
      <c r="M46" s="176"/>
      <c r="N46" s="176">
        <f>'実質公債費比率（分子）の構造'!O$48</f>
        <v>59</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414</v>
      </c>
      <c r="C49" s="176"/>
      <c r="D49" s="176"/>
      <c r="E49" s="176">
        <f>'実質公債費比率（分子）の構造'!L$45</f>
        <v>461</v>
      </c>
      <c r="F49" s="176"/>
      <c r="G49" s="176"/>
      <c r="H49" s="176">
        <f>'実質公債費比率（分子）の構造'!M$45</f>
        <v>480</v>
      </c>
      <c r="I49" s="176"/>
      <c r="J49" s="176"/>
      <c r="K49" s="176">
        <f>'実質公債費比率（分子）の構造'!N$45</f>
        <v>499</v>
      </c>
      <c r="L49" s="176"/>
      <c r="M49" s="176"/>
      <c r="N49" s="176">
        <f>'実質公債費比率（分子）の構造'!O$45</f>
        <v>530</v>
      </c>
      <c r="O49" s="176"/>
      <c r="P49" s="176"/>
    </row>
    <row r="50" spans="1:16" x14ac:dyDescent="0.15">
      <c r="A50" s="176" t="s">
        <v>67</v>
      </c>
      <c r="B50" s="176" t="e">
        <f>NA()</f>
        <v>#N/A</v>
      </c>
      <c r="C50" s="176">
        <f>IF(ISNUMBER('実質公債費比率（分子）の構造'!K$53),'実質公債費比率（分子）の構造'!K$53,NA())</f>
        <v>-1</v>
      </c>
      <c r="D50" s="176" t="e">
        <f>NA()</f>
        <v>#N/A</v>
      </c>
      <c r="E50" s="176" t="e">
        <f>NA()</f>
        <v>#N/A</v>
      </c>
      <c r="F50" s="176">
        <f>IF(ISNUMBER('実質公債費比率（分子）の構造'!L$53),'実質公債費比率（分子）の構造'!L$53,NA())</f>
        <v>27</v>
      </c>
      <c r="G50" s="176" t="e">
        <f>NA()</f>
        <v>#N/A</v>
      </c>
      <c r="H50" s="176" t="e">
        <f>NA()</f>
        <v>#N/A</v>
      </c>
      <c r="I50" s="176">
        <f>IF(ISNUMBER('実質公債費比率（分子）の構造'!M$53),'実質公債費比率（分子）の構造'!M$53,NA())</f>
        <v>40</v>
      </c>
      <c r="J50" s="176" t="e">
        <f>NA()</f>
        <v>#N/A</v>
      </c>
      <c r="K50" s="176" t="e">
        <f>NA()</f>
        <v>#N/A</v>
      </c>
      <c r="L50" s="176">
        <f>IF(ISNUMBER('実質公債費比率（分子）の構造'!N$53),'実質公債費比率（分子）の構造'!N$53,NA())</f>
        <v>46</v>
      </c>
      <c r="M50" s="176" t="e">
        <f>NA()</f>
        <v>#N/A</v>
      </c>
      <c r="N50" s="176" t="e">
        <f>NA()</f>
        <v>#N/A</v>
      </c>
      <c r="O50" s="176">
        <f>IF(ISNUMBER('実質公債費比率（分子）の構造'!O$53),'実質公債費比率（分子）の構造'!O$53,NA())</f>
        <v>79</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4062</v>
      </c>
      <c r="E56" s="175"/>
      <c r="F56" s="175"/>
      <c r="G56" s="175">
        <f>'将来負担比率（分子）の構造'!J$52</f>
        <v>4116</v>
      </c>
      <c r="H56" s="175"/>
      <c r="I56" s="175"/>
      <c r="J56" s="175">
        <f>'将来負担比率（分子）の構造'!K$52</f>
        <v>4133</v>
      </c>
      <c r="K56" s="175"/>
      <c r="L56" s="175"/>
      <c r="M56" s="175">
        <f>'将来負担比率（分子）の構造'!L$52</f>
        <v>3941</v>
      </c>
      <c r="N56" s="175"/>
      <c r="O56" s="175"/>
      <c r="P56" s="175">
        <f>'将来負担比率（分子）の構造'!M$52</f>
        <v>3752</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7343</v>
      </c>
      <c r="E58" s="175"/>
      <c r="F58" s="175"/>
      <c r="G58" s="175">
        <f>'将来負担比率（分子）の構造'!J$50</f>
        <v>7361</v>
      </c>
      <c r="H58" s="175"/>
      <c r="I58" s="175"/>
      <c r="J58" s="175">
        <f>'将来負担比率（分子）の構造'!K$50</f>
        <v>7377</v>
      </c>
      <c r="K58" s="175"/>
      <c r="L58" s="175"/>
      <c r="M58" s="175">
        <f>'将来負担比率（分子）の構造'!L$50</f>
        <v>7403</v>
      </c>
      <c r="N58" s="175"/>
      <c r="O58" s="175"/>
      <c r="P58" s="175">
        <f>'将来負担比率（分子）の構造'!M$50</f>
        <v>7744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406</v>
      </c>
      <c r="C62" s="175"/>
      <c r="D62" s="175"/>
      <c r="E62" s="175">
        <f>'将来負担比率（分子）の構造'!J$45</f>
        <v>377</v>
      </c>
      <c r="F62" s="175"/>
      <c r="G62" s="175"/>
      <c r="H62" s="175">
        <f>'将来負担比率（分子）の構造'!K$45</f>
        <v>384</v>
      </c>
      <c r="I62" s="175"/>
      <c r="J62" s="175"/>
      <c r="K62" s="175">
        <f>'将来負担比率（分子）の構造'!L$45</f>
        <v>328</v>
      </c>
      <c r="L62" s="175"/>
      <c r="M62" s="175"/>
      <c r="N62" s="175">
        <f>'将来負担比率（分子）の構造'!M$45</f>
        <v>330</v>
      </c>
      <c r="O62" s="175"/>
      <c r="P62" s="175"/>
    </row>
    <row r="63" spans="1:16" x14ac:dyDescent="0.15">
      <c r="A63" s="175" t="s">
        <v>34</v>
      </c>
      <c r="B63" s="175">
        <f>'将来負担比率（分子）の構造'!I$44</f>
        <v>0</v>
      </c>
      <c r="C63" s="175"/>
      <c r="D63" s="175"/>
      <c r="E63" s="175">
        <f>'将来負担比率（分子）の構造'!J$44</f>
        <v>0</v>
      </c>
      <c r="F63" s="175"/>
      <c r="G63" s="175"/>
      <c r="H63" s="175">
        <f>'将来負担比率（分子）の構造'!K$44</f>
        <v>0</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396</v>
      </c>
      <c r="C64" s="175"/>
      <c r="D64" s="175"/>
      <c r="E64" s="175">
        <f>'将来負担比率（分子）の構造'!J$43</f>
        <v>335</v>
      </c>
      <c r="F64" s="175"/>
      <c r="G64" s="175"/>
      <c r="H64" s="175">
        <f>'将来負担比率（分子）の構造'!K$43</f>
        <v>291</v>
      </c>
      <c r="I64" s="175"/>
      <c r="J64" s="175"/>
      <c r="K64" s="175">
        <f>'将来負担比率（分子）の構造'!L$43</f>
        <v>268</v>
      </c>
      <c r="L64" s="175"/>
      <c r="M64" s="175"/>
      <c r="N64" s="175">
        <f>'将来負担比率（分子）の構造'!M$43</f>
        <v>234</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3793</v>
      </c>
      <c r="C66" s="175"/>
      <c r="D66" s="175"/>
      <c r="E66" s="175">
        <f>'将来負担比率（分子）の構造'!J$41</f>
        <v>4046</v>
      </c>
      <c r="F66" s="175"/>
      <c r="G66" s="175"/>
      <c r="H66" s="175">
        <f>'将来負担比率（分子）の構造'!K$41</f>
        <v>3852</v>
      </c>
      <c r="I66" s="175"/>
      <c r="J66" s="175"/>
      <c r="K66" s="175">
        <f>'将来負担比率（分子）の構造'!L$41</f>
        <v>3802</v>
      </c>
      <c r="L66" s="175"/>
      <c r="M66" s="175"/>
      <c r="N66" s="175">
        <f>'将来負担比率（分子）の構造'!M$41</f>
        <v>3534</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656</v>
      </c>
      <c r="C72" s="179">
        <f>基金残高に係る経年分析!G55</f>
        <v>656</v>
      </c>
      <c r="D72" s="179">
        <f>基金残高に係る経年分析!H55</f>
        <v>957</v>
      </c>
    </row>
    <row r="73" spans="1:16" x14ac:dyDescent="0.15">
      <c r="A73" s="178" t="s">
        <v>74</v>
      </c>
      <c r="B73" s="179">
        <f>基金残高に係る経年分析!F56</f>
        <v>407</v>
      </c>
      <c r="C73" s="179">
        <f>基金残高に係る経年分析!G56</f>
        <v>407</v>
      </c>
      <c r="D73" s="179">
        <f>基金残高に係る経年分析!H56</f>
        <v>407</v>
      </c>
    </row>
    <row r="74" spans="1:16" x14ac:dyDescent="0.15">
      <c r="A74" s="178" t="s">
        <v>75</v>
      </c>
      <c r="B74" s="179">
        <f>基金残高に係る経年分析!F57</f>
        <v>6067</v>
      </c>
      <c r="C74" s="179">
        <f>基金残高に係る経年分析!G57</f>
        <v>6074</v>
      </c>
      <c r="D74" s="179">
        <f>基金残高に係る経年分析!H57</f>
        <v>6093</v>
      </c>
    </row>
  </sheetData>
  <sheetProtection algorithmName="SHA-512" hashValue="K0pt9nIdV4Q8YFUPxuJfMxYh54WpH5Jwu+vUw1I3DIcwOjAsfGpKThaiwaTVmFRHjeaefmUPk6HTSF89hFzo9A==" saltValue="785yDxAuUxIQFUku+3bNH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LG2409</cp:lastModifiedBy>
  <cp:lastPrinted>2025-03-11T03:07:19Z</cp:lastPrinted>
  <dcterms:created xsi:type="dcterms:W3CDTF">2025-02-19T02:30:06Z</dcterms:created>
  <dcterms:modified xsi:type="dcterms:W3CDTF">2025-03-19T01:35:36Z</dcterms:modified>
  <cp:category/>
</cp:coreProperties>
</file>