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Z20305ua\共有書庫$\総務課\財政係\一般財政関係\県等への報告\財政状況資料集の作成\2019（H31・Ｒ01）分\03　回答\"/>
    </mc:Choice>
  </mc:AlternateContent>
  <xr:revisionPtr revIDLastSave="0" documentId="13_ncr:1_{07DDC10B-BF12-4891-A0E6-0EAEE754E32E}"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CO34" i="10"/>
  <c r="BW34" i="10"/>
  <c r="BW35" i="10" s="1"/>
  <c r="BW36" i="10" s="1"/>
  <c r="BW37" i="10" s="1"/>
  <c r="BW38" i="10" s="1"/>
  <c r="BW39" i="10" s="1"/>
  <c r="BW40" i="10" s="1"/>
  <c r="BW41" i="10" s="1"/>
  <c r="BW42" i="10" s="1"/>
  <c r="BW43" i="10" s="1"/>
  <c r="AM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<sst xmlns="http://schemas.openxmlformats.org/spreadsheetml/2006/main" count="1165" uniqueCount="609">
  <si>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</si>
  <si>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</si>
  <si>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</si>
  <si>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</si>
  <si>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</si>
  <si>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</si>
  <si>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</si>
  <si>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</si>
  <si>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</si>
  <si>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</si>
  <si>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</si>
  <si>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</si>
  <si>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</si>
  <si>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</si>
  <si>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</si>
  <si>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</si>
  <si>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</si>
  <si>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</si>
  <si>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</si>
  <si>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</si>
  <si>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</si>
  <si>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</si>
  <si>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</si>
  <si>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</si>
  <si>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</si>
  <si>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</si>
  <si>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</si>
  <si>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</si>
  <si>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</si>
  <si>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</si>
  <si>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</si>
  <si>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</si>
  <si>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</si>
  <si>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</si>
  <si>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</si>
  <si>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</si>
  <si>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</si>
  <si>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</si>
  <si>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</si>
  <si>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</si>
  <si>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</si>
  <si>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</si>
  <si>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</si>
  <si>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</si>
  <si>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</si>
  <si>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</si>
  <si>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</si>
  <si>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</si>
  <si>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</si>
  <si>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</si>
  <si>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</si>
  <si>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</si>
  <si>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</si>
  <si>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</si>
  <si>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</si>
  <si>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</si>
  <si>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</si>
  <si>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</si>
  <si>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</si>
  <si>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</si>
  <si>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</si>
  <si>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</si>
  <si>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</si>
  <si>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</si>
  <si>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</si>
  <si>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</si>
  <si>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</si>
  <si>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</si>
  <si>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</si>
  <si>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</si>
  <si>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</si>
  <si>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</si>
  <si>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</si>
  <si>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</si>
  <si>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</si>
  <si>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</si>
  <si>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</si>
  <si>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</si>
  <si>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</si>
  <si>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</si>
  <si>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</si>
  <si>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</si>
  <si>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</si>
  <si>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</si>
  <si>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</si>
  <si>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</si>
  <si>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</si>
  <si>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</si>
  <si>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</si>
  <si>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</si>
  <si>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</si>
  <si>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</si>
  <si>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</si>
  <si>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</si>
  <si>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</si>
  <si>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</si>
  <si>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</si>
  <si>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</si>
  <si>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</si>
  <si>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南牧村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</si>
  <si>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</si>
  <si>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</si>
  <si>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</si>
  <si>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</si>
  <si>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</si>
  <si>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</si>
  <si>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</si>
  <si>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</si>
  <si>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</si>
  <si>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</si>
  <si>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</si>
  <si>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</si>
  <si>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</si>
  <si>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</si>
  <si>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</si>
  <si>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</si>
  <si>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</si>
  <si>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</si>
  <si>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</si>
  <si>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</si>
  <si>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</si>
  <si>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</si>
  <si>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</si>
  <si>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</si>
  <si>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</si>
  <si>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</si>
  <si>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</si>
  <si>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</si>
  <si>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</si>
  <si>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</si>
  <si>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</si>
  <si>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</si>
  <si>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</si>
  <si>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</si>
  <si>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</si>
  <si>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</si>
  <si>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</si>
  <si>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</si>
  <si>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</si>
  <si>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</si>
  <si>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</si>
  <si>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</si>
  <si>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</si>
  <si>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</si>
  <si>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</si>
  <si>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</si>
  <si>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</si>
  <si>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</si>
  <si>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</si>
  <si>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</si>
  <si>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</si>
  <si>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</si>
  <si>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</si>
  <si>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</si>
  <si>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</si>
  <si>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</si>
  <si>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</si>
  <si>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</si>
  <si>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</si>
  <si>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</si>
  <si>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</si>
  <si>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</si>
  <si>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</si>
  <si>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</si>
  <si>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</si>
  <si>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</si>
  <si>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</si>
  <si>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</si>
  <si>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</si>
  <si>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</si>
  <si>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</si>
  <si>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</si>
  <si>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</si>
  <si>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</si>
  <si>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</si>
  <si>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</si>
  <si>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</si>
  <si>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</si>
  <si>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</si>
  <si>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</si>
  <si>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</si>
  <si>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</si>
  <si>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</si>
  <si>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</si>
  <si>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</si>
  <si>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</si>
  <si>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</si>
  <si>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</si>
  <si>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</si>
  <si>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</si>
  <si>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</si>
  <si>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</si>
  <si>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</si>
  <si>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</si>
  <si>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</si>
  <si>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</si>
  <si>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</si>
  <si>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</si>
  <si>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</si>
  <si>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</si>
  <si>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</si>
  <si>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</si>
  <si>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</si>
  <si>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</si>
  <si>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</si>
  <si>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</si>
  <si>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</si>
  <si>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</si>
  <si>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</si>
  <si>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</si>
  <si>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</si>
  <si>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</si>
  <si>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</si>
  <si>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</si>
  <si>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</si>
  <si>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</si>
  <si>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</si>
  <si>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長野県南牧村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</si>
  <si>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</si>
  <si>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</si>
  <si>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</si>
  <si>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</si>
  <si>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</si>
  <si>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</si>
  <si>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</si>
  <si>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</si>
  <si>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</si>
  <si>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</si>
  <si>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</si>
  <si>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</si>
  <si>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</si>
  <si>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</si>
  <si>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</si>
  <si>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</si>
  <si>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</si>
  <si>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</si>
  <si>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</si>
  <si>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</si>
  <si>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</si>
  <si>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</si>
  <si>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</si>
  <si>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</si>
  <si>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</si>
  <si>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</si>
  <si>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</si>
  <si>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</si>
  <si>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</si>
  <si>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</si>
  <si>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</si>
  <si>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</si>
  <si>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</si>
  <si>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</si>
  <si>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</si>
  <si>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</si>
  <si>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</si>
  <si>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</si>
  <si>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</si>
  <si>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</si>
  <si>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</si>
  <si>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</si>
  <si>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</si>
  <si>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</si>
  <si>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</si>
  <si>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</si>
  <si>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</si>
  <si>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</si>
  <si>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</si>
  <si>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</si>
  <si>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</si>
  <si>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</si>
  <si>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</si>
  <si>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</si>
  <si>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</si>
  <si>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</si>
  <si>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</si>
  <si>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</si>
  <si>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</si>
  <si>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</si>
  <si>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</si>
  <si>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</si>
  <si>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</si>
  <si>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</si>
  <si>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</si>
  <si>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</si>
  <si>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</si>
  <si>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</si>
  <si>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</si>
  <si>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</si>
  <si>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</si>
  <si>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</si>
  <si>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</si>
  <si>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</si>
  <si>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</si>
  <si>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</si>
  <si>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</si>
  <si>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</si>
  <si>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</si>
  <si>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</si>
  <si>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</si>
  <si>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</si>
  <si>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</si>
  <si>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</si>
  <si>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</si>
  <si>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</si>
  <si>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</si>
  <si>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</si>
  <si>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</si>
  <si>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</si>
  <si>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</si>
  <si>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</si>
  <si>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</si>
  <si>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</si>
  <si>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</si>
  <si>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</si>
  <si>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</si>
  <si>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</si>
  <si>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</si>
  <si>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</si>
  <si>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</si>
  <si>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</si>
  <si>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</si>
  <si>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</si>
  <si>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</si>
  <si>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</si>
  <si>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</si>
  <si>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</si>
  <si>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</si>
  <si>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</si>
  <si>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</si>
  <si>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</si>
  <si>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</si>
  <si>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</si>
  <si>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</si>
  <si>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</si>
  <si>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</si>
  <si>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</si>
  <si>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</si>
  <si>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</si>
  <si>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</si>
  <si>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</si>
  <si>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</si>
  <si>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</si>
  <si>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</si>
  <si>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</si>
  <si>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</si>
  <si>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</si>
  <si>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</si>
  <si>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</si>
  <si>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</si>
  <si>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</si>
  <si>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</si>
  <si>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</si>
  <si>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</si>
  <si>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</si>
  <si>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</si>
  <si>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</si>
  <si>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</si>
  <si>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</si>
  <si>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</si>
  <si>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</si>
  <si>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</si>
  <si>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</si>
  <si>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</si>
  <si>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</si>
  <si>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</si>
  <si>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</si>
  <si>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</si>
  <si>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</si>
  <si>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</si>
  <si>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</si>
  <si>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</si>
  <si>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長野県南牧村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</si>
  <si>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</si>
  <si>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</si>
  <si>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</si>
  <si>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</si>
  <si>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</si>
  <si>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</si>
  <si>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</si>
  <si>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</si>
  <si>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</si>
  <si>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</si>
  <si>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</si>
  <si>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</si>
  <si>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</si>
  <si>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</si>
  <si>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</si>
  <si>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</si>
  <si>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</si>
  <si>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</si>
  <si>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</si>
  <si>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</si>
  <si>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</si>
  <si>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下水道事業特別会計（コミプラ分）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</si>
  <si>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</si>
  <si>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</si>
  <si>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</si>
  <si>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</si>
  <si>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</si>
  <si>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</si>
  <si>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</si>
  <si>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</si>
  <si>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</si>
  <si>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</si>
  <si>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</si>
  <si>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</si>
  <si>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</si>
  <si>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</si>
  <si>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</si>
  <si>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</si>
  <si>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</si>
  <si>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</si>
  <si>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村営水道事業特別会計</t>
    <phoneticPr fontId="5"/>
  </si>
  <si>
    <t>法非適用企業</t>
    <phoneticPr fontId="5"/>
  </si>
  <si>
    <t>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</si>
  <si>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</si>
  <si>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</si>
  <si>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</si>
  <si>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</si>
  <si>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</si>
  <si>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</si>
  <si>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</si>
  <si>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</si>
  <si>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</si>
  <si>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</si>
  <si>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</si>
  <si>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</si>
  <si>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</si>
  <si>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</si>
  <si>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</si>
  <si>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</si>
  <si>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</si>
  <si>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</si>
  <si>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</si>
  <si>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</si>
  <si>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</si>
  <si>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</si>
  <si>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</si>
  <si>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</si>
  <si>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</si>
  <si>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</si>
  <si>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</si>
  <si>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</si>
  <si>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</si>
  <si>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</si>
  <si>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</si>
  <si>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</si>
  <si>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</si>
  <si>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</si>
  <si>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</si>
  <si>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</si>
  <si>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</si>
  <si>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</si>
  <si>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</si>
  <si>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</si>
  <si>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</si>
  <si>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</si>
  <si>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</si>
  <si>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</si>
  <si>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</si>
  <si>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</si>
  <si>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</si>
  <si>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</si>
  <si>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</si>
  <si>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</si>
  <si>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</si>
  <si>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</si>
  <si>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</si>
  <si>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</si>
  <si>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</si>
  <si>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</si>
  <si>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</si>
  <si>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</si>
  <si>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</si>
  <si>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</si>
  <si>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村営水道事業特別会計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</si>
  <si>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</si>
  <si>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</si>
  <si>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</si>
  <si>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</si>
  <si>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</si>
  <si>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</si>
  <si>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</si>
  <si>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</si>
  <si>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</si>
  <si>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</si>
  <si>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</si>
  <si>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</si>
  <si>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</si>
  <si>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</si>
  <si>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</si>
  <si>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</si>
  <si>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</si>
  <si>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</si>
  <si>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</si>
  <si>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</si>
  <si>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</si>
  <si>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</si>
  <si>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</si>
  <si>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</si>
  <si>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</si>
  <si>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</si>
  <si>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</si>
  <si>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</si>
  <si>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</si>
  <si>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</si>
  <si>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</si>
  <si>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</si>
  <si>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</si>
  <si>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</si>
  <si>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</si>
  <si>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</si>
  <si>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</si>
  <si>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</si>
  <si>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</si>
  <si>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</si>
  <si>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</si>
  <si>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</si>
  <si>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</si>
  <si>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</si>
  <si>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</si>
  <si>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</si>
  <si>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</si>
  <si>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</si>
  <si>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</si>
  <si>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</si>
  <si>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</si>
  <si>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</si>
  <si>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</si>
  <si>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</si>
  <si>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</si>
  <si>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</si>
  <si>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</si>
  <si>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</si>
  <si>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</si>
  <si>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</si>
  <si>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</si>
  <si>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</si>
  <si>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</si>
  <si>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</si>
  <si>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</si>
  <si>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</si>
  <si>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</si>
  <si>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</si>
  <si>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</si>
  <si>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</si>
  <si>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</si>
  <si>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</si>
  <si>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</si>
  <si>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</si>
  <si>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</si>
  <si>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</si>
  <si>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</si>
  <si>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</si>
  <si>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</si>
  <si>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</si>
  <si>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</si>
  <si>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</si>
  <si>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</si>
  <si>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</si>
  <si>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</si>
  <si>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</si>
  <si>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</si>
  <si>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</si>
  <si>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</si>
  <si>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</si>
  <si>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</si>
  <si>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</si>
  <si>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1.12</t>
  </si>
  <si>
    <t>国民健康保険特別会計</t>
  </si>
  <si>
    <t>▲ 0.07</t>
  </si>
  <si>
    <t>一般会計</t>
  </si>
  <si>
    <t>村営水道事業特別会計</t>
  </si>
  <si>
    <t>診療所特別会計</t>
  </si>
  <si>
    <t>介護保険事業特別会計</t>
  </si>
  <si>
    <t>宅地造成事業特別会計</t>
  </si>
  <si>
    <t>下水道事業特別会計</t>
  </si>
  <si>
    <t>後期高齢者医療特別会計</t>
  </si>
  <si>
    <t>その他会計（赤字）</t>
  </si>
  <si>
    <t>その他会計（黒字）</t>
  </si>
  <si>
    <t>H26末</t>
    <phoneticPr fontId="5"/>
  </si>
  <si>
    <t>H27末</t>
    <phoneticPr fontId="5"/>
  </si>
  <si>
    <t>H28末</t>
    <phoneticPr fontId="5"/>
  </si>
  <si>
    <t>H29末</t>
    <phoneticPr fontId="5"/>
  </si>
  <si>
    <t>H30末</t>
    <phoneticPr fontId="5"/>
  </si>
  <si>
    <t>佐久広域連合（一般会計）</t>
    <rPh sb="0" eb="2">
      <t>サク</t>
    </rPh>
    <rPh sb="2" eb="4">
      <t>コウイキ</t>
    </rPh>
    <rPh sb="4" eb="6">
      <t>レンゴウ</t>
    </rPh>
    <rPh sb="7" eb="9">
      <t>イッパン</t>
    </rPh>
    <rPh sb="9" eb="11">
      <t>カイケイ</t>
    </rPh>
    <phoneticPr fontId="2"/>
  </si>
  <si>
    <t>佐久広域連合（消防特別会計）</t>
    <rPh sb="0" eb="2">
      <t>サク</t>
    </rPh>
    <rPh sb="2" eb="4">
      <t>コウイキ</t>
    </rPh>
    <rPh sb="4" eb="6">
      <t>レンゴウ</t>
    </rPh>
    <rPh sb="7" eb="9">
      <t>ショウボウ</t>
    </rPh>
    <rPh sb="9" eb="11">
      <t>トクベツ</t>
    </rPh>
    <rPh sb="11" eb="13">
      <t>カイケイ</t>
    </rPh>
    <phoneticPr fontId="2"/>
  </si>
  <si>
    <t>佐久広域連合（特別養護老人ホーム特別会計）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</si>
  <si>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</si>
  <si>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2"/>
  </si>
  <si>
    <t>南佐久環境衛生組合（一般会計）</t>
    <rPh sb="0" eb="3">
      <t>ミナミサク</t>
    </rPh>
    <rPh sb="3" eb="5">
      <t>カンキョウ</t>
    </rPh>
    <rPh sb="5" eb="7">
      <t>エイセイ</t>
    </rPh>
    <rPh sb="7" eb="9">
      <t>クミアイ</t>
    </rPh>
    <rPh sb="10" eb="12">
      <t>イッパン</t>
    </rPh>
    <rPh sb="12" eb="14">
      <t>カイケイ</t>
    </rPh>
    <phoneticPr fontId="2"/>
  </si>
  <si>
    <t>南佐久環境衛生組合（公共下水道事業特別会計）</t>
    <rPh sb="0" eb="3">
      <t>ミナミサク</t>
    </rPh>
    <rPh sb="3" eb="5">
      <t>カンキョウ</t>
    </rPh>
    <rPh sb="5" eb="7">
      <t>エイセイ</t>
    </rPh>
    <rPh sb="7" eb="9">
      <t>クミアイ</t>
    </rPh>
    <rPh sb="10" eb="12">
      <t>コウキョウ</t>
    </rPh>
    <rPh sb="12" eb="15">
      <t>ゲスイドウ</t>
    </rPh>
    <rPh sb="15" eb="17">
      <t>ジギョウ</t>
    </rPh>
    <rPh sb="17" eb="19">
      <t>トクベツ</t>
    </rPh>
    <rPh sb="19" eb="21">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</si>
  <si>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</si>
  <si>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</si>
  <si>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</si>
  <si>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</si>
  <si>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</si>
  <si>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</si>
  <si>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</si>
  <si>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南牧村振興公社</t>
    <rPh sb="0" eb="3">
      <t>ミナミマキムラ</t>
    </rPh>
    <rPh sb="3" eb="5">
      <t>シンコウ</t>
    </rPh>
    <rPh sb="5" eb="7">
      <t>コウシャ</t>
    </rPh>
    <phoneticPr fontId="2"/>
  </si>
  <si>
    <t>-</t>
    <phoneticPr fontId="2"/>
  </si>
  <si>
    <t>-</t>
    <phoneticPr fontId="2"/>
  </si>
  <si>
    <t>地域振興基金</t>
  </si>
  <si>
    <t>広域的行政施設整備基金</t>
  </si>
  <si>
    <t>社会教育施設基金</t>
  </si>
  <si>
    <t>地域防災情報等提供施設整備基金</t>
  </si>
  <si>
    <t>基本財産基金</t>
  </si>
  <si>
    <t>法非適用企業</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</si>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</sst>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BACD-4C49-839E-61152E9E1D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373608</c:v>
                </c:pt>
                <c:pt idx="1">
                  <c:v>386952</c:v>
                </c:pt>
                <c:pt idx="2">
                  <c:v>383627</c:v>
                </c:pt>
                <c:pt idx="3">
                  <c:v>258399</c:v>
                </c:pt>
                <c:pt idx="4">
                  <c:v>287628</c:v>
                </c:pt>
              </c:numCache>
            </c:numRef>
          </c:val>
          <c:smooth val="0"/>
          <c:extLst>
            <c:ext xmlns:c16="http://schemas.microsoft.com/office/drawing/2014/chart" uri="{C3380CC4-5D6E-409C-BE32-E72D297353CC}">
              <c16:uniqueId val="{00000001-BACD-4C49-839E-61152E9E1D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12.03</c:v>
                </c:pt>
                <c:pt idx="1">
                  <c:v>21.25</c:v>
                </c:pt>
                <c:pt idx="2">
                  <c:v>24.31</c:v>
                </c:pt>
                <c:pt idx="3">
                  <c:v>18.39</c:v>
                </c:pt>
                <c:pt idx="4">
                  <c:v>21.69</c:v>
                </c:pt>
              </c:numCache>
            </c:numRef>
          </c:val>
          <c:extLst>
            <c:ext xmlns:c16="http://schemas.microsoft.com/office/drawing/2014/chart" uri="{C3380CC4-5D6E-409C-BE32-E72D297353CC}">
              <c16:uniqueId val="{00000000-2D9E-4348-AC3E-40032EEF1C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25.75</c:v>
                </c:pt>
                <c:pt idx="1">
                  <c:v>26.84</c:v>
                </c:pt>
                <c:pt idx="2">
                  <c:v>27.41</c:v>
                </c:pt>
                <c:pt idx="3">
                  <c:v>28.9</c:v>
                </c:pt>
                <c:pt idx="4">
                  <c:v>28.57</c:v>
                </c:pt>
              </c:numCache>
            </c:numRef>
          </c:val>
          <c:extLst>
            <c:ext xmlns:c16="http://schemas.microsoft.com/office/drawing/2014/chart" uri="{C3380CC4-5D6E-409C-BE32-E72D297353CC}">
              <c16:uniqueId val="{00000001-2D9E-4348-AC3E-40032EEF1C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5.16</c:v>
                </c:pt>
                <c:pt idx="1">
                  <c:v>14.23</c:v>
                </c:pt>
                <c:pt idx="2">
                  <c:v>8.26</c:v>
                </c:pt>
                <c:pt idx="3">
                  <c:v>-1.1200000000000001</c:v>
                </c:pt>
                <c:pt idx="4">
                  <c:v>3.53</c:v>
                </c:pt>
              </c:numCache>
            </c:numRef>
          </c:val>
          <c:smooth val="0"/>
          <c:extLst>
            <c:ext xmlns:c16="http://schemas.microsoft.com/office/drawing/2014/chart" uri="{C3380CC4-5D6E-409C-BE32-E72D297353CC}">
              <c16:uniqueId val="{00000002-2D9E-4348-AC3E-40032EEF1C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D10-4C21-B23B-22A23348D9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10-4C21-B23B-22A23348D96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10-4C21-B23B-22A23348D966}"/>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0.13</c:v>
                </c:pt>
                <c:pt idx="2">
                  <c:v>#N/A</c:v>
                </c:pt>
                <c:pt idx="3">
                  <c:v>0.11</c:v>
                </c:pt>
                <c:pt idx="4">
                  <c:v>#N/A</c:v>
                </c:pt>
                <c:pt idx="5">
                  <c:v>0.09</c:v>
                </c:pt>
                <c:pt idx="6">
                  <c:v>#N/A</c:v>
                </c:pt>
                <c:pt idx="7">
                  <c:v>0.05</c:v>
                </c:pt>
                <c:pt idx="8">
                  <c:v>#N/A</c:v>
                </c:pt>
                <c:pt idx="9">
                  <c:v>0.05</c:v>
                </c:pt>
              </c:numCache>
            </c:numRef>
          </c:val>
          <c:extLst>
            <c:ext xmlns:c16="http://schemas.microsoft.com/office/drawing/2014/chart" uri="{C3380CC4-5D6E-409C-BE32-E72D297353CC}">
              <c16:uniqueId val="{00000003-BD10-4C21-B23B-22A23348D966}"/>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c:v>
                </c:pt>
                <c:pt idx="2">
                  <c:v>#N/A</c:v>
                </c:pt>
                <c:pt idx="3">
                  <c:v>0.05</c:v>
                </c:pt>
                <c:pt idx="4">
                  <c:v>#N/A</c:v>
                </c:pt>
                <c:pt idx="5">
                  <c:v>0.05</c:v>
                </c:pt>
                <c:pt idx="6">
                  <c:v>#N/A</c:v>
                </c:pt>
                <c:pt idx="7">
                  <c:v>0.05</c:v>
                </c:pt>
                <c:pt idx="8">
                  <c:v>#N/A</c:v>
                </c:pt>
                <c:pt idx="9">
                  <c:v>0.17</c:v>
                </c:pt>
              </c:numCache>
            </c:numRef>
          </c:val>
          <c:extLst>
            <c:ext xmlns:c16="http://schemas.microsoft.com/office/drawing/2014/chart" uri="{C3380CC4-5D6E-409C-BE32-E72D297353CC}">
              <c16:uniqueId val="{00000004-BD10-4C21-B23B-22A23348D96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0.36</c:v>
                </c:pt>
                <c:pt idx="4">
                  <c:v>#N/A</c:v>
                </c:pt>
                <c:pt idx="5">
                  <c:v>0.33</c:v>
                </c:pt>
                <c:pt idx="6">
                  <c:v>#N/A</c:v>
                </c:pt>
                <c:pt idx="7">
                  <c:v>0.1</c:v>
                </c:pt>
                <c:pt idx="8">
                  <c:v>#N/A</c:v>
                </c:pt>
                <c:pt idx="9">
                  <c:v>0.32</c:v>
                </c:pt>
              </c:numCache>
            </c:numRef>
          </c:val>
          <c:extLst>
            <c:ext xmlns:c16="http://schemas.microsoft.com/office/drawing/2014/chart" uri="{C3380CC4-5D6E-409C-BE32-E72D297353CC}">
              <c16:uniqueId val="{00000005-BD10-4C21-B23B-22A23348D966}"/>
            </c:ext>
          </c:extLst>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0.38</c:v>
                </c:pt>
                <c:pt idx="2">
                  <c:v>#N/A</c:v>
                </c:pt>
                <c:pt idx="3">
                  <c:v>0.62</c:v>
                </c:pt>
                <c:pt idx="4">
                  <c:v>#N/A</c:v>
                </c:pt>
                <c:pt idx="5">
                  <c:v>0.7</c:v>
                </c:pt>
                <c:pt idx="6">
                  <c:v>#N/A</c:v>
                </c:pt>
                <c:pt idx="7">
                  <c:v>0.4</c:v>
                </c:pt>
                <c:pt idx="8">
                  <c:v>#N/A</c:v>
                </c:pt>
                <c:pt idx="9">
                  <c:v>0.38</c:v>
                </c:pt>
              </c:numCache>
            </c:numRef>
          </c:val>
          <c:extLst>
            <c:ext xmlns:c16="http://schemas.microsoft.com/office/drawing/2014/chart" uri="{C3380CC4-5D6E-409C-BE32-E72D297353CC}">
              <c16:uniqueId val="{00000006-BD10-4C21-B23B-22A23348D966}"/>
            </c:ext>
          </c:extLst>
        </c:ser>
        <c:ser>
          <c:idx val="7"/>
          <c:order val="7"/>
          <c:tx>
            <c:strRef>
              <c:f>データシート!$A$34</c:f>
              <c:strCache>
                <c:ptCount val="1"/>
                <c:pt idx="0">
                  <c:v>村営水道事業特別会計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0.21</c:v>
                </c:pt>
                <c:pt idx="2">
                  <c:v>#N/A</c:v>
                </c:pt>
                <c:pt idx="3">
                  <c:v>0.53</c:v>
                </c:pt>
                <c:pt idx="4">
                  <c:v>#N/A</c:v>
                </c:pt>
                <c:pt idx="5">
                  <c:v>0.8</c:v>
                </c:pt>
                <c:pt idx="6">
                  <c:v>#N/A</c:v>
                </c:pt>
                <c:pt idx="7">
                  <c:v>0.78</c:v>
                </c:pt>
                <c:pt idx="8">
                  <c:v>#N/A</c:v>
                </c:pt>
                <c:pt idx="9">
                  <c:v>0.54</c:v>
                </c:pt>
              </c:numCache>
            </c:numRef>
          </c:val>
          <c:extLst>
            <c:ext xmlns:c16="http://schemas.microsoft.com/office/drawing/2014/chart" uri="{C3380CC4-5D6E-409C-BE32-E72D297353CC}">
              <c16:uniqueId val="{00000007-BD10-4C21-B23B-22A23348D9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11.63</c:v>
                </c:pt>
                <c:pt idx="2">
                  <c:v>#N/A</c:v>
                </c:pt>
                <c:pt idx="3">
                  <c:v>20.61</c:v>
                </c:pt>
                <c:pt idx="4">
                  <c:v>#N/A</c:v>
                </c:pt>
                <c:pt idx="5">
                  <c:v>23.59</c:v>
                </c:pt>
                <c:pt idx="6">
                  <c:v>#N/A</c:v>
                </c:pt>
                <c:pt idx="7">
                  <c:v>17.98</c:v>
                </c:pt>
                <c:pt idx="8">
                  <c:v>#N/A</c:v>
                </c:pt>
                <c:pt idx="9">
                  <c:v>21.3</c:v>
                </c:pt>
              </c:numCache>
            </c:numRef>
          </c:val>
          <c:extLst>
            <c:ext xmlns:c16="http://schemas.microsoft.com/office/drawing/2014/chart" uri="{C3380CC4-5D6E-409C-BE32-E72D297353CC}">
              <c16:uniqueId val="{00000008-BD10-4C21-B23B-22A23348D96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0.41</c:v>
                </c:pt>
                <c:pt idx="2">
                  <c:v>#N/A</c:v>
                </c:pt>
                <c:pt idx="3">
                  <c:v>2.46</c:v>
                </c:pt>
                <c:pt idx="4">
                  <c:v>#N/A</c:v>
                </c:pt>
                <c:pt idx="5">
                  <c:v>1.42</c:v>
                </c:pt>
                <c:pt idx="6">
                  <c:v>#N/A</c:v>
                </c:pt>
                <c:pt idx="7">
                  <c:v>0.33</c:v>
                </c:pt>
                <c:pt idx="8">
                  <c:v>7.0000000000000007E-2</c:v>
                </c:pt>
                <c:pt idx="9">
                  <c:v>#N/A</c:v>
                </c:pt>
              </c:numCache>
            </c:numRef>
          </c:val>
          <c:extLst>
            <c:ext xmlns:c16="http://schemas.microsoft.com/office/drawing/2014/chart" uri="{C3380CC4-5D6E-409C-BE32-E72D297353CC}">
              <c16:uniqueId val="{00000009-BD10-4C21-B23B-22A23348D9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559</c:v>
                </c:pt>
                <c:pt idx="5">
                  <c:v>535</c:v>
                </c:pt>
                <c:pt idx="8">
                  <c:v>538</c:v>
                </c:pt>
                <c:pt idx="11">
                  <c:v>484</c:v>
                </c:pt>
                <c:pt idx="14">
                  <c:v>496</c:v>
                </c:pt>
              </c:numCache>
            </c:numRef>
          </c:val>
          <c:extLst>
            <c:ext xmlns:c16="http://schemas.microsoft.com/office/drawing/2014/chart" uri="{C3380CC4-5D6E-409C-BE32-E72D297353CC}">
              <c16:uniqueId val="{00000000-B575-40E6-A6E6-4158755116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75-40E6-A6E6-4158755116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575-40E6-A6E6-4158755116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3-B575-40E6-A6E6-4158755116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85</c:v>
                </c:pt>
                <c:pt idx="3">
                  <c:v>86</c:v>
                </c:pt>
                <c:pt idx="6">
                  <c:v>84</c:v>
                </c:pt>
                <c:pt idx="9">
                  <c:v>81</c:v>
                </c:pt>
                <c:pt idx="12">
                  <c:v>81</c:v>
                </c:pt>
              </c:numCache>
            </c:numRef>
          </c:val>
          <c:extLst>
            <c:ext xmlns:c16="http://schemas.microsoft.com/office/drawing/2014/chart" uri="{C3380CC4-5D6E-409C-BE32-E72D297353CC}">
              <c16:uniqueId val="{00000004-B575-40E6-A6E6-4158755116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75-40E6-A6E6-4158755116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75-40E6-A6E6-4158755116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473</c:v>
                </c:pt>
                <c:pt idx="3">
                  <c:v>444</c:v>
                </c:pt>
                <c:pt idx="6">
                  <c:v>445</c:v>
                </c:pt>
                <c:pt idx="9">
                  <c:v>404</c:v>
                </c:pt>
                <c:pt idx="12">
                  <c:v>414</c:v>
                </c:pt>
              </c:numCache>
            </c:numRef>
          </c:val>
          <c:extLst>
            <c:ext xmlns:c16="http://schemas.microsoft.com/office/drawing/2014/chart" uri="{C3380CC4-5D6E-409C-BE32-E72D297353CC}">
              <c16:uniqueId val="{00000007-B575-40E6-A6E6-4158755116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c:v>
                </c:pt>
                <c:pt idx="2">
                  <c:v>#N/A</c:v>
                </c:pt>
                <c:pt idx="3">
                  <c:v>#N/A</c:v>
                </c:pt>
                <c:pt idx="4">
                  <c:v>-4</c:v>
                </c:pt>
                <c:pt idx="5">
                  <c:v>#N/A</c:v>
                </c:pt>
                <c:pt idx="6">
                  <c:v>#N/A</c:v>
                </c:pt>
                <c:pt idx="7">
                  <c:v>-9</c:v>
                </c:pt>
                <c:pt idx="8">
                  <c:v>#N/A</c:v>
                </c:pt>
                <c:pt idx="9">
                  <c:v>#N/A</c:v>
                </c:pt>
                <c:pt idx="10">
                  <c:v>1</c:v>
                </c:pt>
                <c:pt idx="11">
                  <c:v>#N/A</c:v>
                </c:pt>
                <c:pt idx="12">
                  <c:v>#N/A</c:v>
                </c:pt>
                <c:pt idx="13">
                  <c:v>-1</c:v>
                </c:pt>
                <c:pt idx="14">
                  <c:v>#N/A</c:v>
                </c:pt>
              </c:numCache>
            </c:numRef>
          </c:val>
          <c:smooth val="0"/>
          <c:extLst>
            <c:ext xmlns:c16="http://schemas.microsoft.com/office/drawing/2014/chart" uri="{C3380CC4-5D6E-409C-BE32-E72D297353CC}">
              <c16:uniqueId val="{00000008-B575-40E6-A6E6-4158755116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4035</c:v>
                </c:pt>
                <c:pt idx="5">
                  <c:v>4167</c:v>
                </c:pt>
                <c:pt idx="8">
                  <c:v>4190</c:v>
                </c:pt>
                <c:pt idx="11">
                  <c:v>4159</c:v>
                </c:pt>
                <c:pt idx="14">
                  <c:v>4062</c:v>
                </c:pt>
              </c:numCache>
            </c:numRef>
          </c:val>
          <c:extLst>
            <c:ext xmlns:c16="http://schemas.microsoft.com/office/drawing/2014/chart" uri="{C3380CC4-5D6E-409C-BE32-E72D297353CC}">
              <c16:uniqueId val="{00000000-6A8A-4004-88BB-F47A9B5913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A8A-4004-88BB-F47A9B5913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7114</c:v>
                </c:pt>
                <c:pt idx="5">
                  <c:v>7221</c:v>
                </c:pt>
                <c:pt idx="8">
                  <c:v>7220</c:v>
                </c:pt>
                <c:pt idx="11">
                  <c:v>7242</c:v>
                </c:pt>
                <c:pt idx="14">
                  <c:v>7343</c:v>
                </c:pt>
              </c:numCache>
            </c:numRef>
          </c:val>
          <c:extLst>
            <c:ext xmlns:c16="http://schemas.microsoft.com/office/drawing/2014/chart" uri="{C3380CC4-5D6E-409C-BE32-E72D297353CC}">
              <c16:uniqueId val="{00000002-6A8A-4004-88BB-F47A9B5913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8A-4004-88BB-F47A9B5913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8A-4004-88BB-F47A9B5913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8A-4004-88BB-F47A9B5913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414</c:v>
                </c:pt>
                <c:pt idx="3">
                  <c:v>414</c:v>
                </c:pt>
                <c:pt idx="6">
                  <c:v>407</c:v>
                </c:pt>
                <c:pt idx="9">
                  <c:v>405</c:v>
                </c:pt>
                <c:pt idx="12">
                  <c:v>406</c:v>
                </c:pt>
              </c:numCache>
            </c:numRef>
          </c:val>
          <c:extLst>
            <c:ext xmlns:c16="http://schemas.microsoft.com/office/drawing/2014/chart" uri="{C3380CC4-5D6E-409C-BE32-E72D297353CC}">
              <c16:uniqueId val="{00000006-6A8A-4004-88BB-F47A9B5913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c:v>
                </c:pt>
                <c:pt idx="3">
                  <c:v>20</c:v>
                </c:pt>
                <c:pt idx="6">
                  <c:v>19</c:v>
                </c:pt>
                <c:pt idx="9">
                  <c:v>1</c:v>
                </c:pt>
                <c:pt idx="12">
                  <c:v>0</c:v>
                </c:pt>
              </c:numCache>
            </c:numRef>
          </c:val>
          <c:extLst>
            <c:ext xmlns:c16="http://schemas.microsoft.com/office/drawing/2014/chart" uri="{C3380CC4-5D6E-409C-BE32-E72D297353CC}">
              <c16:uniqueId val="{00000007-6A8A-4004-88BB-F47A9B5913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601</c:v>
                </c:pt>
                <c:pt idx="3">
                  <c:v>545</c:v>
                </c:pt>
                <c:pt idx="6">
                  <c:v>477</c:v>
                </c:pt>
                <c:pt idx="9">
                  <c:v>419</c:v>
                </c:pt>
                <c:pt idx="12">
                  <c:v>396</c:v>
                </c:pt>
              </c:numCache>
            </c:numRef>
          </c:val>
          <c:extLst>
            <c:ext xmlns:c16="http://schemas.microsoft.com/office/drawing/2014/chart" uri="{C3380CC4-5D6E-409C-BE32-E72D297353CC}">
              <c16:uniqueId val="{00000008-6A8A-4004-88BB-F47A9B5913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A8A-4004-88BB-F47A9B5913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3496</c:v>
                </c:pt>
                <c:pt idx="3">
                  <c:v>3639</c:v>
                </c:pt>
                <c:pt idx="6">
                  <c:v>3842</c:v>
                </c:pt>
                <c:pt idx="9">
                  <c:v>3765</c:v>
                </c:pt>
                <c:pt idx="12">
                  <c:v>3793</c:v>
                </c:pt>
              </c:numCache>
            </c:numRef>
          </c:val>
          <c:extLst>
            <c:ext xmlns:c16="http://schemas.microsoft.com/office/drawing/2014/chart" uri="{C3380CC4-5D6E-409C-BE32-E72D297353CC}">
              <c16:uniqueId val="{0000000A-6A8A-4004-88BB-F47A9B5913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A8A-4004-88BB-F47A9B5913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655</c:v>
                </c:pt>
                <c:pt idx="1">
                  <c:v>655</c:v>
                </c:pt>
                <c:pt idx="2">
                  <c:v>656</c:v>
                </c:pt>
              </c:numCache>
            </c:numRef>
          </c:val>
          <c:extLst>
            <c:ext xmlns:c16="http://schemas.microsoft.com/office/drawing/2014/chart" uri="{C3380CC4-5D6E-409C-BE32-E72D297353CC}">
              <c16:uniqueId val="{00000000-06CB-4D95-AA11-DD67A83E95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406</c:v>
                </c:pt>
                <c:pt idx="1">
                  <c:v>406</c:v>
                </c:pt>
                <c:pt idx="2">
                  <c:v>406</c:v>
                </c:pt>
              </c:numCache>
            </c:numRef>
          </c:val>
          <c:extLst>
            <c:ext xmlns:c16="http://schemas.microsoft.com/office/drawing/2014/chart" uri="{C3380CC4-5D6E-409C-BE32-E72D297353CC}">
              <c16:uniqueId val="{00000001-06CB-4D95-AA11-DD67A83E95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5887</c:v>
                </c:pt>
                <c:pt idx="1">
                  <c:v>5903</c:v>
                </c:pt>
                <c:pt idx="2">
                  <c:v>5996</c:v>
                </c:pt>
              </c:numCache>
            </c:numRef>
          </c:val>
          <c:extLst>
            <c:ext xmlns:c16="http://schemas.microsoft.com/office/drawing/2014/chart" uri="{C3380CC4-5D6E-409C-BE32-E72D297353CC}">
              <c16:uniqueId val="{00000002-06CB-4D95-AA11-DD67A83E95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
2,899
133.09
4,203,669
3,605,115
497,706
2,294,263
3,793,361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類似団体内においては、比較的良好な数値を維持している。しかしながら、これ以上数値の低下を招かぬよう、住民サービスを維持しつつ事務事業の効率化を図り、併せて財政規模の適正化に努める。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159596</xdr:rowOff>
    </xdr:from>
    <xdr:to>
      <xdr:col>23</xdr:col>
      <xdr:colOff>133350</xdr:colOff>
      <xdr:row>43</xdr:row>
      <xdr:rowOff>159596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1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159596</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319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20320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28363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641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108796</xdr:rowOff>
    </xdr:from>
    <xdr:to>
      <xdr:col>23</xdr:col>
      <xdr:colOff>184150</xdr:colOff>
      <xdr:row>44</xdr:row>
      <xdr:rowOff>38946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125323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108796</xdr:rowOff>
    </xdr:from>
    <xdr:to>
      <xdr:col>19</xdr:col>
      <xdr:colOff>184150</xdr:colOff>
      <xdr:row>44</xdr:row>
      <xdr:rowOff>38946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49123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5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149013</xdr:rowOff>
    </xdr:from>
    <xdr:to>
      <xdr:col>7</xdr:col>
      <xdr:colOff>31750</xdr:colOff>
      <xdr:row>44</xdr:row>
      <xdr:rowOff>79163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89340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南牧村第一次行財政改革プランの実行により、歳出の効率化と適正化を進めてきた結果として平成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％台の水準を維持していたが、平成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％台に低下し、さらに平成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数値が悪化したが、令和元年度においては改善が見られた。しかしながら、経常経費の増加は今後も見込まれ、村税等の歳入減少が起これば再度の悪化が起こりうる状況である。類似団体内平均値は上回っているが、今後も今まで以上に経常経費の上昇を抑制するようにし、現行水準を維持するよう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20320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6576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67098</xdr:rowOff>
    </xdr:from>
    <xdr:to>
      <xdr:col>19</xdr:col>
      <xdr:colOff>133350</xdr:colOff>
      <xdr:row>62</xdr:row>
      <xdr:rowOff>20320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2554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61</xdr:row>
      <xdr:rowOff>67098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320444"/>
          <a:ext cx="8890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171238</xdr:rowOff>
    </xdr:from>
    <xdr:to>
      <xdr:col>11</xdr:col>
      <xdr:colOff>31750</xdr:colOff>
      <xdr:row>60</xdr:row>
      <xdr:rowOff>33444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115338"/>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73042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16298</xdr:rowOff>
    </xdr:from>
    <xdr:to>
      <xdr:col>15</xdr:col>
      <xdr:colOff>133350</xdr:colOff>
      <xdr:row>61</xdr:row>
      <xdr:rowOff>117898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154094</xdr:rowOff>
    </xdr:from>
    <xdr:to>
      <xdr:col>11</xdr:col>
      <xdr:colOff>82550</xdr:colOff>
      <xdr:row>60</xdr:row>
      <xdr:rowOff>84244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94421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120438</xdr:rowOff>
    </xdr:from>
    <xdr:to>
      <xdr:col>7</xdr:col>
      <xdr:colOff>31750</xdr:colOff>
      <xdr:row>59</xdr:row>
      <xdr:rowOff>50588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60765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類似団体内において比較的低い数値となっている。その内容を分析すると、人件費においては類似団体平均</a:t>
          </a:r>
          <a:r>
            <a:rPr kumimoji="1" lang="en-US" altLang="ja-JP" sz="1200">
              <a:latin typeface="ＭＳ Ｐゴシック" panose="020B0600070205080204" pitchFamily="50" charset="-128"/>
              <a:ea typeface="ＭＳ Ｐゴシック" panose="020B0600070205080204" pitchFamily="50" charset="-128"/>
            </a:rPr>
            <a:t>198,046</a:t>
          </a:r>
          <a:r>
            <a:rPr kumimoji="1" lang="ja-JP" altLang="en-US" sz="1200">
              <a:latin typeface="ＭＳ Ｐゴシック" panose="020B0600070205080204" pitchFamily="50" charset="-128"/>
              <a:ea typeface="ＭＳ Ｐゴシック" panose="020B0600070205080204" pitchFamily="50" charset="-128"/>
            </a:rPr>
            <a:t>円に対し</a:t>
          </a:r>
          <a:r>
            <a:rPr kumimoji="1" lang="en-US" altLang="ja-JP" sz="1200">
              <a:latin typeface="ＭＳ Ｐゴシック" panose="020B0600070205080204" pitchFamily="50" charset="-128"/>
              <a:ea typeface="ＭＳ Ｐゴシック" panose="020B0600070205080204" pitchFamily="50" charset="-128"/>
            </a:rPr>
            <a:t>136,515</a:t>
          </a:r>
          <a:r>
            <a:rPr kumimoji="1" lang="ja-JP" altLang="en-US" sz="1200">
              <a:latin typeface="ＭＳ Ｐゴシック" panose="020B0600070205080204" pitchFamily="50" charset="-128"/>
              <a:ea typeface="ＭＳ Ｐゴシック" panose="020B0600070205080204" pitchFamily="50" charset="-128"/>
            </a:rPr>
            <a:t>円と</a:t>
          </a:r>
          <a:r>
            <a:rPr kumimoji="1" lang="en-US" altLang="ja-JP" sz="1200">
              <a:latin typeface="ＭＳ Ｐゴシック" panose="020B0600070205080204" pitchFamily="50" charset="-128"/>
              <a:ea typeface="ＭＳ Ｐゴシック" panose="020B0600070205080204" pitchFamily="50" charset="-128"/>
            </a:rPr>
            <a:t>31.1</a:t>
          </a:r>
          <a:r>
            <a:rPr kumimoji="1" lang="ja-JP" altLang="en-US" sz="1200">
              <a:latin typeface="ＭＳ Ｐゴシック" panose="020B0600070205080204" pitchFamily="50" charset="-128"/>
              <a:ea typeface="ＭＳ Ｐゴシック" panose="020B0600070205080204" pitchFamily="50" charset="-128"/>
            </a:rPr>
            <a:t>％も下回っていることから、物件費が類似団体を上回っていることが予想される。この要因の一つとして中学生の海外研修事業の旅費が挙げられるが、本事業は村の独自事業として今後も継続していく予定であるので、物件費以外の人件費については今後とも計画的な定員管理と適正配置により人件費全体の上昇を抑制し、維持補修費については大規模な修繕が必要となる前のきめ細かな対応に努め、人件費・物件費等決算額全体の総額として現行水準を維持していくよう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102138</xdr:rowOff>
    </xdr:from>
    <xdr:to>
      <xdr:col>23</xdr:col>
      <xdr:colOff>133350</xdr:colOff>
      <xdr:row>82</xdr:row>
      <xdr:rowOff>103188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61038"/>
          <a:ext cx="838200" cy="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93540</xdr:rowOff>
    </xdr:from>
    <xdr:to>
      <xdr:col>19</xdr:col>
      <xdr:colOff>133350</xdr:colOff>
      <xdr:row>82</xdr:row>
      <xdr:rowOff>102138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2440"/>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68571</xdr:rowOff>
    </xdr:from>
    <xdr:to>
      <xdr:col>15</xdr:col>
      <xdr:colOff>82550</xdr:colOff>
      <xdr:row>82</xdr:row>
      <xdr:rowOff>93540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27471"/>
          <a:ext cx="8890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57548</xdr:rowOff>
    </xdr:from>
    <xdr:to>
      <xdr:col>11</xdr:col>
      <xdr:colOff>31750</xdr:colOff>
      <xdr:row>82</xdr:row>
      <xdr:rowOff>68571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16448"/>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52388</xdr:rowOff>
    </xdr:from>
    <xdr:to>
      <xdr:col>23</xdr:col>
      <xdr:colOff>184150</xdr:colOff>
      <xdr:row>82</xdr:row>
      <xdr:rowOff>153988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68915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51338</xdr:rowOff>
    </xdr:from>
    <xdr:to>
      <xdr:col>19</xdr:col>
      <xdr:colOff>184150</xdr:colOff>
      <xdr:row>82</xdr:row>
      <xdr:rowOff>152938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163115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42740</xdr:rowOff>
    </xdr:from>
    <xdr:to>
      <xdr:col>15</xdr:col>
      <xdr:colOff>133350</xdr:colOff>
      <xdr:row>82</xdr:row>
      <xdr:rowOff>144340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154517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17771</xdr:rowOff>
    </xdr:from>
    <xdr:to>
      <xdr:col>11</xdr:col>
      <xdr:colOff>82550</xdr:colOff>
      <xdr:row>82</xdr:row>
      <xdr:rowOff>119371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129548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6748</xdr:rowOff>
    </xdr:from>
    <xdr:to>
      <xdr:col>7</xdr:col>
      <xdr:colOff>31750</xdr:colOff>
      <xdr:row>82</xdr:row>
      <xdr:rowOff>108348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3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年度から類似団体平均を上回った状態が続いている。平成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少しではあるが類似団体平均との差が縮まり、令和元年度もある程度その水準を維持している。職員数が少ないため変動が大きい指標ではあるが、適正な定員管理と併せ類似団体平均の水準をこれ以上上回ることのない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88477</xdr:rowOff>
    </xdr:from>
    <xdr:to>
      <xdr:col>81</xdr:col>
      <xdr:colOff>44450</xdr:colOff>
      <xdr:row>88</xdr:row>
      <xdr:rowOff>152823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760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88477</xdr:rowOff>
    </xdr:from>
    <xdr:to>
      <xdr:col>77</xdr:col>
      <xdr:colOff>44450</xdr:colOff>
      <xdr:row>88</xdr:row>
      <xdr:rowOff>152823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760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32173</xdr:rowOff>
    </xdr:from>
    <xdr:to>
      <xdr:col>72</xdr:col>
      <xdr:colOff>203200</xdr:colOff>
      <xdr:row>88</xdr:row>
      <xdr:rowOff>152823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197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32173</xdr:rowOff>
    </xdr:from>
    <xdr:to>
      <xdr:col>68</xdr:col>
      <xdr:colOff>152400</xdr:colOff>
      <xdr:row>88</xdr:row>
      <xdr:rowOff>32173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1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102023</xdr:rowOff>
    </xdr:from>
    <xdr:to>
      <xdr:col>81</xdr:col>
      <xdr:colOff>95250</xdr:colOff>
      <xdr:row>89</xdr:row>
      <xdr:rowOff>32173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74100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37677</xdr:rowOff>
    </xdr:from>
    <xdr:to>
      <xdr:col>77</xdr:col>
      <xdr:colOff>95250</xdr:colOff>
      <xdr:row>88</xdr:row>
      <xdr:rowOff>139277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124054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1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102023</xdr:rowOff>
    </xdr:from>
    <xdr:to>
      <xdr:col>73</xdr:col>
      <xdr:colOff>44450</xdr:colOff>
      <xdr:row>89</xdr:row>
      <xdr:rowOff>32173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16950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152823</xdr:rowOff>
    </xdr:from>
    <xdr:to>
      <xdr:col>68</xdr:col>
      <xdr:colOff>203200</xdr:colOff>
      <xdr:row>88</xdr:row>
      <xdr:rowOff>82973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67750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152823</xdr:rowOff>
    </xdr:from>
    <xdr:to>
      <xdr:col>64</xdr:col>
      <xdr:colOff>152400</xdr:colOff>
      <xdr:row>88</xdr:row>
      <xdr:rowOff>82973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67750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人も少なく、適正より少なめな職員数であると考えている。しかしながら、職員数のみに固執するのではなく、職員研修等を積極的に実施することにより職員の質を向上させ、住民の満足度をより高めていく努力を絶え間なく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15530</xdr:rowOff>
    </xdr:from>
    <xdr:to>
      <xdr:col>81</xdr:col>
      <xdr:colOff>44450</xdr:colOff>
      <xdr:row>59</xdr:row>
      <xdr:rowOff>24493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31080"/>
          <a:ext cx="8382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165953</xdr:rowOff>
    </xdr:from>
    <xdr:to>
      <xdr:col>77</xdr:col>
      <xdr:colOff>44450</xdr:colOff>
      <xdr:row>59</xdr:row>
      <xdr:rowOff>24493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10053"/>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165953</xdr:rowOff>
    </xdr:from>
    <xdr:to>
      <xdr:col>72</xdr:col>
      <xdr:colOff>203200</xdr:colOff>
      <xdr:row>59</xdr:row>
      <xdr:rowOff>11738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1100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2087</xdr:rowOff>
    </xdr:from>
    <xdr:to>
      <xdr:col>68</xdr:col>
      <xdr:colOff>152400</xdr:colOff>
      <xdr:row>59</xdr:row>
      <xdr:rowOff>11738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17637"/>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136180</xdr:rowOff>
    </xdr:from>
    <xdr:to>
      <xdr:col>81</xdr:col>
      <xdr:colOff>95250</xdr:colOff>
      <xdr:row>59</xdr:row>
      <xdr:rowOff>66330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152707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2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145143</xdr:rowOff>
    </xdr:from>
    <xdr:to>
      <xdr:col>77</xdr:col>
      <xdr:colOff>95250</xdr:colOff>
      <xdr:row>59</xdr:row>
      <xdr:rowOff>75293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85470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115153</xdr:rowOff>
    </xdr:from>
    <xdr:to>
      <xdr:col>73</xdr:col>
      <xdr:colOff>44450</xdr:colOff>
      <xdr:row>59</xdr:row>
      <xdr:rowOff>45303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55480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2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132388</xdr:rowOff>
    </xdr:from>
    <xdr:to>
      <xdr:col>68</xdr:col>
      <xdr:colOff>203200</xdr:colOff>
      <xdr:row>59</xdr:row>
      <xdr:rowOff>62538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7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72715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4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122737</xdr:rowOff>
    </xdr:from>
    <xdr:to>
      <xdr:col>64</xdr:col>
      <xdr:colOff>152400</xdr:colOff>
      <xdr:row>59</xdr:row>
      <xdr:rowOff>52887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63064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3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類似団体平均と比較して良好な水準を維持している。しかしながら、単年度数値の推移をみると、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％、元年度</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数値のばらつきがみられる。近年、地方債を有効活用しながら投資を行っているため、数値の若干の悪化は仕方がないと考えられるが、今後、単年度或いは短期間に大規模な投資が集中しないよう、また前述の将来負担の状況でも述べた基金の有効活用と併せ、計画的な行財政運営を行い現行水準を堅持する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52324</xdr:rowOff>
    </xdr:from>
    <xdr:to>
      <xdr:col>81</xdr:col>
      <xdr:colOff>44450</xdr:colOff>
      <xdr:row>39</xdr:row>
      <xdr:rowOff>57150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388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52324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340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71628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340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71628</xdr:rowOff>
    </xdr:from>
    <xdr:to>
      <xdr:col>68</xdr:col>
      <xdr:colOff>152400</xdr:colOff>
      <xdr:row>39</xdr:row>
      <xdr:rowOff>105410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581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1524</xdr:rowOff>
    </xdr:from>
    <xdr:to>
      <xdr:col>77</xdr:col>
      <xdr:colOff>95250</xdr:colOff>
      <xdr:row>39</xdr:row>
      <xdr:rowOff>103124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113301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5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20828</xdr:rowOff>
    </xdr:from>
    <xdr:to>
      <xdr:col>68</xdr:col>
      <xdr:colOff>203200</xdr:colOff>
      <xdr:row>39</xdr:row>
      <xdr:rowOff>122428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132605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将来負担比率については「数値なし」となっているが、これは将来負担額を充当可能財源等が大きく上回っているためであり、実際の数値を表せば「△</a:t>
          </a:r>
          <a:r>
            <a:rPr kumimoji="1" lang="en-US" altLang="ja-JP" sz="1300">
              <a:latin typeface="ＭＳ Ｐゴシック" panose="020B0600070205080204" pitchFamily="50" charset="-128"/>
              <a:ea typeface="ＭＳ Ｐゴシック" panose="020B0600070205080204" pitchFamily="50" charset="-128"/>
            </a:rPr>
            <a:t>378.6</a:t>
          </a:r>
          <a:r>
            <a:rPr kumimoji="1" lang="ja-JP" altLang="en-US" sz="1300">
              <a:latin typeface="ＭＳ Ｐゴシック" panose="020B0600070205080204" pitchFamily="50" charset="-128"/>
              <a:ea typeface="ＭＳ Ｐゴシック" panose="020B0600070205080204" pitchFamily="50" charset="-128"/>
            </a:rPr>
            <a:t>」となる。今後充当可能財源等の約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割を占める充当可能基金</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億円の有効活用を図りつつ、将来負担比率を正数に転じさせないよう、中長期的な視点に基づいた財政運営を行っていく。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
2,899
133.09
4,203,669
3,605,115
497,706
2,294,263
3,793,361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類似団体内順位が第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位と、大変低く抑えられている。この要因として、人口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人当たり職員数が類似団体平均に比べ</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％少ないことが挙げられる。また、事業費支弁人件費を除いた人件費全体を人口一人当たりでみると、類似団体平均と比較して</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％下回っている。逆に、事業費支弁人件費だけをみると類似団体平均を</a:t>
          </a:r>
          <a:r>
            <a:rPr kumimoji="1" lang="en-US" altLang="ja-JP" sz="1300">
              <a:latin typeface="ＭＳ Ｐゴシック" panose="020B0600070205080204" pitchFamily="50" charset="-128"/>
              <a:ea typeface="ＭＳ Ｐゴシック" panose="020B0600070205080204" pitchFamily="50" charset="-128"/>
            </a:rPr>
            <a:t>106.6</a:t>
          </a:r>
          <a:r>
            <a:rPr kumimoji="1" lang="ja-JP" altLang="en-US" sz="1300">
              <a:latin typeface="ＭＳ Ｐゴシック" panose="020B0600070205080204" pitchFamily="50" charset="-128"/>
              <a:ea typeface="ＭＳ Ｐゴシック" panose="020B0600070205080204" pitchFamily="50" charset="-128"/>
            </a:rPr>
            <a:t>％も上回っているが、人件費関係全体では</a:t>
          </a:r>
          <a:r>
            <a:rPr kumimoji="1" lang="en-US" altLang="ja-JP" sz="1300">
              <a:latin typeface="ＭＳ Ｐゴシック" panose="020B0600070205080204" pitchFamily="50" charset="-128"/>
              <a:ea typeface="ＭＳ Ｐゴシック" panose="020B0600070205080204" pitchFamily="50" charset="-128"/>
            </a:rPr>
            <a:t>27.0</a:t>
          </a:r>
          <a:r>
            <a:rPr kumimoji="1" lang="ja-JP" altLang="en-US" sz="1300">
              <a:latin typeface="ＭＳ Ｐゴシック" panose="020B0600070205080204" pitchFamily="50" charset="-128"/>
              <a:ea typeface="ＭＳ Ｐゴシック" panose="020B0600070205080204" pitchFamily="50" charset="-128"/>
            </a:rPr>
            <a:t>％抑制されており、今後も現行水準を維持していく。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168148</xdr:rowOff>
    </xdr:from>
    <xdr:to>
      <xdr:col>24</xdr:col>
      <xdr:colOff>25400</xdr:colOff>
      <xdr:row>35</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974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145288</xdr:rowOff>
    </xdr:from>
    <xdr:to>
      <xdr:col>19</xdr:col>
      <xdr:colOff>187325</xdr:colOff>
      <xdr:row>35</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745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76708</xdr:rowOff>
    </xdr:from>
    <xdr:to>
      <xdr:col>15</xdr:col>
      <xdr:colOff>98425</xdr:colOff>
      <xdr:row>34</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060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44704</xdr:rowOff>
    </xdr:from>
    <xdr:to>
      <xdr:col>11</xdr:col>
      <xdr:colOff>9525</xdr:colOff>
      <xdr:row>34</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131064</xdr:rowOff>
    </xdr:from>
    <xdr:to>
      <xdr:col>20</xdr:col>
      <xdr:colOff>38100</xdr:colOff>
      <xdr:row>35</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71391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94488</xdr:rowOff>
    </xdr:from>
    <xdr:to>
      <xdr:col>15</xdr:col>
      <xdr:colOff>149225</xdr:colOff>
      <xdr:row>35</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25908</xdr:rowOff>
    </xdr:from>
    <xdr:to>
      <xdr:col>11</xdr:col>
      <xdr:colOff>60325</xdr:colOff>
      <xdr:row>34</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165354</xdr:rowOff>
    </xdr:from>
    <xdr:to>
      <xdr:col>6</xdr:col>
      <xdr:colOff>171450</xdr:colOff>
      <xdr:row>34</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高い数値となっている。これは財政比較分析でも述べたとおり、中学生の海外研修事業の影響が大きい。また、業務システムの積極導入による使用料・賃借料の増加も挙げられるが、これにより人件費の抑制が図られている側面もある。しかしながら、類似団体平均に比して数値の上昇が見られるため、今後、使用料等の適正化推進等により、物件費全体の抑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62230</xdr:rowOff>
    </xdr:from>
    <xdr:to>
      <xdr:col>82</xdr:col>
      <xdr:colOff>107950</xdr:colOff>
      <xdr:row>19</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319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19</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35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18</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44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18</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76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類似団体平均と比較して低い水準に抑えられている。これは、福祉事務所を単独で所有しておらず、生活保護費について所管していないことも要因の一つである。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2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63500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8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に抑えられているが、数値の悪化が若干抑えられた。今後はさらに国民健康保険事業会計や介護保険事業会計等において赤字補てん的な繰出金の増加が予想されるため、保険税（料）の適正化を図ることなどにより、現行水準を維持する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46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xdr:rowOff>
    </xdr:from>
    <xdr:to>
      <xdr:col>78</xdr:col>
      <xdr:colOff>69850</xdr:colOff>
      <xdr:row>55</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4348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31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115570</xdr:rowOff>
    </xdr:from>
    <xdr:to>
      <xdr:col>69</xdr:col>
      <xdr:colOff>92075</xdr:colOff>
      <xdr:row>55</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73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125730</xdr:rowOff>
    </xdr:from>
    <xdr:to>
      <xdr:col>74</xdr:col>
      <xdr:colOff>31750</xdr:colOff>
      <xdr:row>55</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66057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5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64770</xdr:rowOff>
    </xdr:from>
    <xdr:to>
      <xdr:col>65</xdr:col>
      <xdr:colOff>53975</xdr:colOff>
      <xdr:row>54</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5097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9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に抑えられている。これは各種団体への補助金支出の見直しを実施した成果である。しかしながら、近年数値の上昇がみられるのは、一部事務組合等への負担金額の増加が要因と考えられる。今後も適正な補助金支出に努め、安易な補助金支出や新規補助金の創設を抑制し、数値の適正化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21844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80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36</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163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物件費とともに類似団体平均を下回っていた費目であり、平成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類似団体平均と同一となり、令和元年度において平均を上回った。数値が高かい理由は、多額な費用を要する大型事業が続いていたためである。主な借入地方債区分は辺地対策事業債となっている。実質公債費比率の構成要素中、公債費充当一般財源に対して基準財政需要額算入額が</a:t>
          </a:r>
          <a:r>
            <a:rPr kumimoji="1" lang="en-US" altLang="ja-JP" sz="1100">
              <a:latin typeface="ＭＳ Ｐゴシック" panose="020B0600070205080204" pitchFamily="50" charset="-128"/>
              <a:ea typeface="ＭＳ Ｐゴシック" panose="020B0600070205080204" pitchFamily="50" charset="-128"/>
            </a:rPr>
            <a:t>100.1</a:t>
          </a:r>
          <a:r>
            <a:rPr kumimoji="1" lang="ja-JP" altLang="en-US" sz="1100">
              <a:latin typeface="ＭＳ Ｐゴシック" panose="020B0600070205080204" pitchFamily="50" charset="-128"/>
              <a:ea typeface="ＭＳ Ｐゴシック" panose="020B0600070205080204" pitchFamily="50" charset="-128"/>
            </a:rPr>
            <a:t>％となっていることから、交付税措置率の高い地方債を発行していること等が分かり、比率の高さほどの懸念材料ではないと考えるが、積極的な繰上償還の実施により後年に亘る公債費負担対策を引き続き実施し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800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20320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91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91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76</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914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に抑えられているのは、人件費の比率が低く抑えられていることが主な要因である。今後は、比率の高い物件費や比率の上がってきた補助費等の抑制を図りながら、現行水準を維持するよう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42418</xdr:rowOff>
    </xdr:from>
    <xdr:to>
      <xdr:col>82</xdr:col>
      <xdr:colOff>107950</xdr:colOff>
      <xdr:row>80</xdr:row>
      <xdr:rowOff>154432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9718"/>
          <a:ext cx="0" cy="114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128795</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42418</xdr:rowOff>
    </xdr:from>
    <xdr:to>
      <xdr:col>82</xdr:col>
      <xdr:colOff>196850</xdr:colOff>
      <xdr:row>74</xdr:row>
      <xdr:rowOff>42418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108712</xdr:rowOff>
    </xdr:from>
    <xdr:to>
      <xdr:col>82</xdr:col>
      <xdr:colOff>107950</xdr:colOff>
      <xdr:row>75</xdr:row>
      <xdr:rowOff>149861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967462"/>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60706</xdr:rowOff>
    </xdr:from>
    <xdr:to>
      <xdr:col>78</xdr:col>
      <xdr:colOff>69850</xdr:colOff>
      <xdr:row>75</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19456"/>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133858</xdr:rowOff>
    </xdr:from>
    <xdr:to>
      <xdr:col>73</xdr:col>
      <xdr:colOff>180975</xdr:colOff>
      <xdr:row>75</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82115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83058</xdr:rowOff>
    </xdr:from>
    <xdr:to>
      <xdr:col>74</xdr:col>
      <xdr:colOff>31750</xdr:colOff>
      <xdr:row>77</xdr:row>
      <xdr:rowOff>13208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169435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700000"/>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39624</xdr:rowOff>
    </xdr:from>
    <xdr:to>
      <xdr:col>69</xdr:col>
      <xdr:colOff>142875</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126001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91712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57912</xdr:rowOff>
    </xdr:from>
    <xdr:to>
      <xdr:col>82</xdr:col>
      <xdr:colOff>158750</xdr:colOff>
      <xdr:row>75</xdr:row>
      <xdr:rowOff>159513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74439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6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83058</xdr:rowOff>
    </xdr:from>
    <xdr:to>
      <xdr:col>69</xdr:col>
      <xdr:colOff>142875</xdr:colOff>
      <xdr:row>75</xdr:row>
      <xdr:rowOff>13208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23385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71027</xdr:rowOff>
    </xdr:from>
    <xdr:to>
      <xdr:col>29</xdr:col>
      <xdr:colOff>127000</xdr:colOff>
      <xdr:row>18</xdr:row>
      <xdr:rowOff>82476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04752"/>
          <a:ext cx="647700" cy="1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82476</xdr:rowOff>
    </xdr:from>
    <xdr:to>
      <xdr:col>26</xdr:col>
      <xdr:colOff>50800</xdr:colOff>
      <xdr:row>18</xdr:row>
      <xdr:rowOff>89513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16201"/>
          <a:ext cx="698500" cy="7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89513</xdr:rowOff>
    </xdr:from>
    <xdr:to>
      <xdr:col>22</xdr:col>
      <xdr:colOff>114300</xdr:colOff>
      <xdr:row>18</xdr:row>
      <xdr:rowOff>104658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23238"/>
          <a:ext cx="698500" cy="1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104658</xdr:rowOff>
    </xdr:from>
    <xdr:to>
      <xdr:col>18</xdr:col>
      <xdr:colOff>177800</xdr:colOff>
      <xdr:row>18</xdr:row>
      <xdr:rowOff>104967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8383"/>
          <a:ext cx="698500" cy="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20227</xdr:rowOff>
    </xdr:from>
    <xdr:to>
      <xdr:col>29</xdr:col>
      <xdr:colOff>177800</xdr:colOff>
      <xdr:row>18</xdr:row>
      <xdr:rowOff>121827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3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163754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2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31676</xdr:rowOff>
    </xdr:from>
    <xdr:to>
      <xdr:col>26</xdr:col>
      <xdr:colOff>101600</xdr:colOff>
      <xdr:row>18</xdr:row>
      <xdr:rowOff>133276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5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118053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1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38713</xdr:rowOff>
    </xdr:from>
    <xdr:to>
      <xdr:col>22</xdr:col>
      <xdr:colOff>165100</xdr:colOff>
      <xdr:row>18</xdr:row>
      <xdr:rowOff>140313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7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125091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53858</xdr:rowOff>
    </xdr:from>
    <xdr:to>
      <xdr:col>19</xdr:col>
      <xdr:colOff>38100</xdr:colOff>
      <xdr:row>18</xdr:row>
      <xdr:rowOff>155458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140235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54167</xdr:rowOff>
    </xdr:from>
    <xdr:to>
      <xdr:col>15</xdr:col>
      <xdr:colOff>101600</xdr:colOff>
      <xdr:row>18</xdr:row>
      <xdr:rowOff>155767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140544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44933</xdr:rowOff>
    </xdr:from>
    <xdr:to>
      <xdr:col>29</xdr:col>
      <xdr:colOff>127000</xdr:colOff>
      <xdr:row>37</xdr:row>
      <xdr:rowOff>51715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169633"/>
          <a:ext cx="6477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44933</xdr:rowOff>
    </xdr:from>
    <xdr:to>
      <xdr:col>26</xdr:col>
      <xdr:colOff>50800</xdr:colOff>
      <xdr:row>37</xdr:row>
      <xdr:rowOff>67922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69633"/>
          <a:ext cx="698500" cy="2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60150</xdr:rowOff>
    </xdr:from>
    <xdr:to>
      <xdr:col>22</xdr:col>
      <xdr:colOff>114300</xdr:colOff>
      <xdr:row>37</xdr:row>
      <xdr:rowOff>67922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84850"/>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51653</xdr:rowOff>
    </xdr:from>
    <xdr:to>
      <xdr:col>18</xdr:col>
      <xdr:colOff>177800</xdr:colOff>
      <xdr:row>37</xdr:row>
      <xdr:rowOff>60150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76353"/>
          <a:ext cx="698500" cy="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915</xdr:rowOff>
    </xdr:from>
    <xdr:to>
      <xdr:col>29</xdr:col>
      <xdr:colOff>177800</xdr:colOff>
      <xdr:row>37</xdr:row>
      <xdr:rowOff>102515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2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144442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165583</xdr:rowOff>
    </xdr:from>
    <xdr:to>
      <xdr:col>26</xdr:col>
      <xdr:colOff>101600</xdr:colOff>
      <xdr:row>37</xdr:row>
      <xdr:rowOff>95733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1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80510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0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17122</xdr:rowOff>
    </xdr:from>
    <xdr:to>
      <xdr:col>22</xdr:col>
      <xdr:colOff>165100</xdr:colOff>
      <xdr:row>37</xdr:row>
      <xdr:rowOff>118722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41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103499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2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9350</xdr:rowOff>
    </xdr:from>
    <xdr:to>
      <xdr:col>19</xdr:col>
      <xdr:colOff>38100</xdr:colOff>
      <xdr:row>37</xdr:row>
      <xdr:rowOff>110950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95727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2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853</xdr:rowOff>
    </xdr:from>
    <xdr:to>
      <xdr:col>15</xdr:col>
      <xdr:colOff>101600</xdr:colOff>
      <xdr:row>37</xdr:row>
      <xdr:rowOff>102453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25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87230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1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
2,899
133.09
4,203,669
3,605,115
497,706
2,294,263
3,793,361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127289</xdr:rowOff>
    </xdr:from>
    <xdr:to>
      <xdr:col>24</xdr:col>
      <xdr:colOff>63500</xdr:colOff>
      <xdr:row>37</xdr:row>
      <xdr:rowOff>137631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7093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137631</xdr:rowOff>
    </xdr:from>
    <xdr:to>
      <xdr:col>19</xdr:col>
      <xdr:colOff>177800</xdr:colOff>
      <xdr:row>37</xdr:row>
      <xdr:rowOff>139260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81281"/>
          <a:ext cx="8890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139260</xdr:rowOff>
    </xdr:from>
    <xdr:to>
      <xdr:col>15</xdr:col>
      <xdr:colOff>50800</xdr:colOff>
      <xdr:row>37</xdr:row>
      <xdr:rowOff>151663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82910"/>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150183</xdr:rowOff>
    </xdr:from>
    <xdr:to>
      <xdr:col>10</xdr:col>
      <xdr:colOff>114300</xdr:colOff>
      <xdr:row>37</xdr:row>
      <xdr:rowOff>151663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93833"/>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76489</xdr:rowOff>
    </xdr:from>
    <xdr:to>
      <xdr:col>24</xdr:col>
      <xdr:colOff>114300</xdr:colOff>
      <xdr:row>38</xdr:row>
      <xdr:rowOff>6638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20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162866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86831</xdr:rowOff>
    </xdr:from>
    <xdr:to>
      <xdr:col>20</xdr:col>
      <xdr:colOff>38100</xdr:colOff>
      <xdr:row>38</xdr:row>
      <xdr:rowOff>16981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8108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2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88460</xdr:rowOff>
    </xdr:from>
    <xdr:to>
      <xdr:col>15</xdr:col>
      <xdr:colOff>101600</xdr:colOff>
      <xdr:row>38</xdr:row>
      <xdr:rowOff>18610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9737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2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100863</xdr:rowOff>
    </xdr:from>
    <xdr:to>
      <xdr:col>10</xdr:col>
      <xdr:colOff>165100</xdr:colOff>
      <xdr:row>38</xdr:row>
      <xdr:rowOff>31014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22141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99383</xdr:rowOff>
    </xdr:from>
    <xdr:to>
      <xdr:col>6</xdr:col>
      <xdr:colOff>38100</xdr:colOff>
      <xdr:row>38</xdr:row>
      <xdr:rowOff>29533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20660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3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86626</xdr:rowOff>
    </xdr:from>
    <xdr:to>
      <xdr:col>24</xdr:col>
      <xdr:colOff>63500</xdr:colOff>
      <xdr:row>57</xdr:row>
      <xdr:rowOff>87312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5927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86626</xdr:rowOff>
    </xdr:from>
    <xdr:to>
      <xdr:col>19</xdr:col>
      <xdr:colOff>177800</xdr:colOff>
      <xdr:row>57</xdr:row>
      <xdr:rowOff>89236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9276"/>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89236</xdr:rowOff>
    </xdr:from>
    <xdr:to>
      <xdr:col>15</xdr:col>
      <xdr:colOff>50800</xdr:colOff>
      <xdr:row>57</xdr:row>
      <xdr:rowOff>113734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1886"/>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113734</xdr:rowOff>
    </xdr:from>
    <xdr:to>
      <xdr:col>10</xdr:col>
      <xdr:colOff>114300</xdr:colOff>
      <xdr:row>57</xdr:row>
      <xdr:rowOff>123323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6384"/>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36512</xdr:rowOff>
    </xdr:from>
    <xdr:to>
      <xdr:col>24</xdr:col>
      <xdr:colOff>114300</xdr:colOff>
      <xdr:row>57</xdr:row>
      <xdr:rowOff>138112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14939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35826</xdr:rowOff>
    </xdr:from>
    <xdr:to>
      <xdr:col>20</xdr:col>
      <xdr:colOff>38100</xdr:colOff>
      <xdr:row>57</xdr:row>
      <xdr:rowOff>137426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153953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8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38436</xdr:rowOff>
    </xdr:from>
    <xdr:to>
      <xdr:col>15</xdr:col>
      <xdr:colOff>101600</xdr:colOff>
      <xdr:row>57</xdr:row>
      <xdr:rowOff>140036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156563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8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62934</xdr:rowOff>
    </xdr:from>
    <xdr:to>
      <xdr:col>10</xdr:col>
      <xdr:colOff>165100</xdr:colOff>
      <xdr:row>57</xdr:row>
      <xdr:rowOff>164534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155661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2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72523</xdr:rowOff>
    </xdr:from>
    <xdr:to>
      <xdr:col>6</xdr:col>
      <xdr:colOff>38100</xdr:colOff>
      <xdr:row>58</xdr:row>
      <xdr:rowOff>2673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19200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63627</xdr:rowOff>
    </xdr:from>
    <xdr:to>
      <xdr:col>24</xdr:col>
      <xdr:colOff>63500</xdr:colOff>
      <xdr:row>78</xdr:row>
      <xdr:rowOff>81877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6727"/>
          <a:ext cx="8382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63627</xdr:rowOff>
    </xdr:from>
    <xdr:to>
      <xdr:col>19</xdr:col>
      <xdr:colOff>177800</xdr:colOff>
      <xdr:row>78</xdr:row>
      <xdr:rowOff>78325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6727"/>
          <a:ext cx="889000" cy="1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78325</xdr:rowOff>
    </xdr:from>
    <xdr:to>
      <xdr:col>15</xdr:col>
      <xdr:colOff>50800</xdr:colOff>
      <xdr:row>78</xdr:row>
      <xdr:rowOff>79907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1425"/>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79907</xdr:rowOff>
    </xdr:from>
    <xdr:to>
      <xdr:col>10</xdr:col>
      <xdr:colOff>114300</xdr:colOff>
      <xdr:row>78</xdr:row>
      <xdr:rowOff>100637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53007"/>
          <a:ext cx="889000" cy="2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31077</xdr:rowOff>
    </xdr:from>
    <xdr:to>
      <xdr:col>24</xdr:col>
      <xdr:colOff>114300</xdr:colOff>
      <xdr:row>78</xdr:row>
      <xdr:rowOff>132677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12827</xdr:rowOff>
    </xdr:from>
    <xdr:to>
      <xdr:col>20</xdr:col>
      <xdr:colOff>38100</xdr:colOff>
      <xdr:row>78</xdr:row>
      <xdr:rowOff>114427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105554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27525</xdr:rowOff>
    </xdr:from>
    <xdr:to>
      <xdr:col>15</xdr:col>
      <xdr:colOff>101600</xdr:colOff>
      <xdr:row>78</xdr:row>
      <xdr:rowOff>129125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120252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29107</xdr:rowOff>
    </xdr:from>
    <xdr:to>
      <xdr:col>10</xdr:col>
      <xdr:colOff>165100</xdr:colOff>
      <xdr:row>78</xdr:row>
      <xdr:rowOff>130707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121834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49837</xdr:rowOff>
    </xdr:from>
    <xdr:to>
      <xdr:col>6</xdr:col>
      <xdr:colOff>38100</xdr:colOff>
      <xdr:row>78</xdr:row>
      <xdr:rowOff>151437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142564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130375</xdr:rowOff>
    </xdr:from>
    <xdr:to>
      <xdr:col>24</xdr:col>
      <xdr:colOff>63500</xdr:colOff>
      <xdr:row>98</xdr:row>
      <xdr:rowOff>131477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32475"/>
          <a:ext cx="8382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131477</xdr:rowOff>
    </xdr:from>
    <xdr:to>
      <xdr:col>19</xdr:col>
      <xdr:colOff>177800</xdr:colOff>
      <xdr:row>98</xdr:row>
      <xdr:rowOff>132762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33577"/>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132040</xdr:rowOff>
    </xdr:from>
    <xdr:to>
      <xdr:col>15</xdr:col>
      <xdr:colOff>50800</xdr:colOff>
      <xdr:row>98</xdr:row>
      <xdr:rowOff>132762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34140"/>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132040</xdr:rowOff>
    </xdr:from>
    <xdr:to>
      <xdr:col>10</xdr:col>
      <xdr:colOff>114300</xdr:colOff>
      <xdr:row>98</xdr:row>
      <xdr:rowOff>133449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34140"/>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79575</xdr:rowOff>
    </xdr:from>
    <xdr:to>
      <xdr:col>24</xdr:col>
      <xdr:colOff>114300</xdr:colOff>
      <xdr:row>99</xdr:row>
      <xdr:rowOff>9725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80677</xdr:rowOff>
    </xdr:from>
    <xdr:to>
      <xdr:col>20</xdr:col>
      <xdr:colOff>38100</xdr:colOff>
      <xdr:row>99</xdr:row>
      <xdr:rowOff>10827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1954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81962</xdr:rowOff>
    </xdr:from>
    <xdr:to>
      <xdr:col>15</xdr:col>
      <xdr:colOff>101600</xdr:colOff>
      <xdr:row>99</xdr:row>
      <xdr:rowOff>12112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81240</xdr:rowOff>
    </xdr:from>
    <xdr:to>
      <xdr:col>10</xdr:col>
      <xdr:colOff>165100</xdr:colOff>
      <xdr:row>99</xdr:row>
      <xdr:rowOff>11390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82649</xdr:rowOff>
    </xdr:from>
    <xdr:to>
      <xdr:col>6</xdr:col>
      <xdr:colOff>38100</xdr:colOff>
      <xdr:row>99</xdr:row>
      <xdr:rowOff>12799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3926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106298</xdr:rowOff>
    </xdr:from>
    <xdr:to>
      <xdr:col>55</xdr:col>
      <xdr:colOff>0</xdr:colOff>
      <xdr:row>38</xdr:row>
      <xdr:rowOff>131299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21398"/>
          <a:ext cx="838200" cy="2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129339</xdr:rowOff>
    </xdr:from>
    <xdr:to>
      <xdr:col>50</xdr:col>
      <xdr:colOff>114300</xdr:colOff>
      <xdr:row>38</xdr:row>
      <xdr:rowOff>131299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4443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129339</xdr:rowOff>
    </xdr:from>
    <xdr:to>
      <xdr:col>45</xdr:col>
      <xdr:colOff>177800</xdr:colOff>
      <xdr:row>38</xdr:row>
      <xdr:rowOff>135244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44439"/>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105168</xdr:rowOff>
    </xdr:from>
    <xdr:to>
      <xdr:col>41</xdr:col>
      <xdr:colOff>50800</xdr:colOff>
      <xdr:row>38</xdr:row>
      <xdr:rowOff>135244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20268"/>
          <a:ext cx="889000" cy="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55498</xdr:rowOff>
    </xdr:from>
    <xdr:to>
      <xdr:col>55</xdr:col>
      <xdr:colOff>50800</xdr:colOff>
      <xdr:row>38</xdr:row>
      <xdr:rowOff>157098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141875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8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80499</xdr:rowOff>
    </xdr:from>
    <xdr:to>
      <xdr:col>50</xdr:col>
      <xdr:colOff>165100</xdr:colOff>
      <xdr:row>39</xdr:row>
      <xdr:rowOff>10649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1776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78539</xdr:rowOff>
    </xdr:from>
    <xdr:to>
      <xdr:col>46</xdr:col>
      <xdr:colOff>38100</xdr:colOff>
      <xdr:row>39</xdr:row>
      <xdr:rowOff>8689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171266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84444</xdr:rowOff>
    </xdr:from>
    <xdr:to>
      <xdr:col>41</xdr:col>
      <xdr:colOff>101600</xdr:colOff>
      <xdr:row>39</xdr:row>
      <xdr:rowOff>14594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5721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9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54368</xdr:rowOff>
    </xdr:from>
    <xdr:to>
      <xdr:col>36</xdr:col>
      <xdr:colOff>165100</xdr:colOff>
      <xdr:row>38</xdr:row>
      <xdr:rowOff>155968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147095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106314</xdr:rowOff>
    </xdr:from>
    <xdr:to>
      <xdr:col>55</xdr:col>
      <xdr:colOff>0</xdr:colOff>
      <xdr:row>58</xdr:row>
      <xdr:rowOff>117450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50414"/>
          <a:ext cx="8382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69738</xdr:rowOff>
    </xdr:from>
    <xdr:to>
      <xdr:col>50</xdr:col>
      <xdr:colOff>114300</xdr:colOff>
      <xdr:row>58</xdr:row>
      <xdr:rowOff>117450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13838"/>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68471</xdr:rowOff>
    </xdr:from>
    <xdr:to>
      <xdr:col>45</xdr:col>
      <xdr:colOff>177800</xdr:colOff>
      <xdr:row>58</xdr:row>
      <xdr:rowOff>69738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12571"/>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68471</xdr:rowOff>
    </xdr:from>
    <xdr:to>
      <xdr:col>41</xdr:col>
      <xdr:colOff>50800</xdr:colOff>
      <xdr:row>58</xdr:row>
      <xdr:rowOff>73555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12571"/>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55514</xdr:rowOff>
    </xdr:from>
    <xdr:to>
      <xdr:col>55</xdr:col>
      <xdr:colOff>50800</xdr:colOff>
      <xdr:row>58</xdr:row>
      <xdr:rowOff>157114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14891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8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66650</xdr:rowOff>
    </xdr:from>
    <xdr:to>
      <xdr:col>50</xdr:col>
      <xdr:colOff>165100</xdr:colOff>
      <xdr:row>58</xdr:row>
      <xdr:rowOff>168250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159377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0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18938</xdr:rowOff>
    </xdr:from>
    <xdr:to>
      <xdr:col>46</xdr:col>
      <xdr:colOff>38100</xdr:colOff>
      <xdr:row>58</xdr:row>
      <xdr:rowOff>120538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137065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3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17671</xdr:rowOff>
    </xdr:from>
    <xdr:to>
      <xdr:col>41</xdr:col>
      <xdr:colOff>101600</xdr:colOff>
      <xdr:row>58</xdr:row>
      <xdr:rowOff>119271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135798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3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22755</xdr:rowOff>
    </xdr:from>
    <xdr:to>
      <xdr:col>36</xdr:col>
      <xdr:colOff>165100</xdr:colOff>
      <xdr:row>58</xdr:row>
      <xdr:rowOff>124355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140882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4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123895</xdr:rowOff>
    </xdr:from>
    <xdr:to>
      <xdr:col>55</xdr:col>
      <xdr:colOff>0</xdr:colOff>
      <xdr:row>78</xdr:row>
      <xdr:rowOff>126589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96995"/>
          <a:ext cx="8382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115670</xdr:rowOff>
    </xdr:from>
    <xdr:to>
      <xdr:col>50</xdr:col>
      <xdr:colOff>114300</xdr:colOff>
      <xdr:row>78</xdr:row>
      <xdr:rowOff>126589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8770"/>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115670</xdr:rowOff>
    </xdr:from>
    <xdr:to>
      <xdr:col>45</xdr:col>
      <xdr:colOff>177800</xdr:colOff>
      <xdr:row>78</xdr:row>
      <xdr:rowOff>118706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88770"/>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169613</xdr:rowOff>
    </xdr:from>
    <xdr:to>
      <xdr:col>41</xdr:col>
      <xdr:colOff>50800</xdr:colOff>
      <xdr:row>78</xdr:row>
      <xdr:rowOff>118706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71263"/>
          <a:ext cx="889000" cy="1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73095</xdr:rowOff>
    </xdr:from>
    <xdr:to>
      <xdr:col>55</xdr:col>
      <xdr:colOff>50800</xdr:colOff>
      <xdr:row>79</xdr:row>
      <xdr:rowOff>3245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75789</xdr:rowOff>
    </xdr:from>
    <xdr:to>
      <xdr:col>50</xdr:col>
      <xdr:colOff>165100</xdr:colOff>
      <xdr:row>79</xdr:row>
      <xdr:rowOff>5939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168516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64870</xdr:rowOff>
    </xdr:from>
    <xdr:to>
      <xdr:col>46</xdr:col>
      <xdr:colOff>38100</xdr:colOff>
      <xdr:row>78</xdr:row>
      <xdr:rowOff>166470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157597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67906</xdr:rowOff>
    </xdr:from>
    <xdr:to>
      <xdr:col>41</xdr:col>
      <xdr:colOff>101600</xdr:colOff>
      <xdr:row>78</xdr:row>
      <xdr:rowOff>169506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160633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118813</xdr:rowOff>
    </xdr:from>
    <xdr:to>
      <xdr:col>36</xdr:col>
      <xdr:colOff>165100</xdr:colOff>
      <xdr:row>78</xdr:row>
      <xdr:rowOff>48963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2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65490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9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95160</xdr:rowOff>
    </xdr:from>
    <xdr:to>
      <xdr:col>55</xdr:col>
      <xdr:colOff>0</xdr:colOff>
      <xdr:row>97</xdr:row>
      <xdr:rowOff>105928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25810"/>
          <a:ext cx="8382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41497</xdr:rowOff>
    </xdr:from>
    <xdr:to>
      <xdr:col>50</xdr:col>
      <xdr:colOff>114300</xdr:colOff>
      <xdr:row>97</xdr:row>
      <xdr:rowOff>105928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72147"/>
          <a:ext cx="889000" cy="6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36962</xdr:rowOff>
    </xdr:from>
    <xdr:to>
      <xdr:col>45</xdr:col>
      <xdr:colOff>177800</xdr:colOff>
      <xdr:row>97</xdr:row>
      <xdr:rowOff>41497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67612"/>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36962</xdr:rowOff>
    </xdr:from>
    <xdr:to>
      <xdr:col>41</xdr:col>
      <xdr:colOff>50800</xdr:colOff>
      <xdr:row>98</xdr:row>
      <xdr:rowOff>139274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67612"/>
          <a:ext cx="889000" cy="27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44360</xdr:rowOff>
    </xdr:from>
    <xdr:to>
      <xdr:col>55</xdr:col>
      <xdr:colOff>50800</xdr:colOff>
      <xdr:row>97</xdr:row>
      <xdr:rowOff>145960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67237</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2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55128</xdr:rowOff>
    </xdr:from>
    <xdr:to>
      <xdr:col>50</xdr:col>
      <xdr:colOff>165100</xdr:colOff>
      <xdr:row>97</xdr:row>
      <xdr:rowOff>156728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1805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46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162147</xdr:rowOff>
    </xdr:from>
    <xdr:to>
      <xdr:col>46</xdr:col>
      <xdr:colOff>38100</xdr:colOff>
      <xdr:row>97</xdr:row>
      <xdr:rowOff>92297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108824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9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157612</xdr:rowOff>
    </xdr:from>
    <xdr:to>
      <xdr:col>41</xdr:col>
      <xdr:colOff>101600</xdr:colOff>
      <xdr:row>97</xdr:row>
      <xdr:rowOff>87762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104289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9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88474</xdr:rowOff>
    </xdr:from>
    <xdr:to>
      <xdr:col>36</xdr:col>
      <xdr:colOff>165100</xdr:colOff>
      <xdr:row>99</xdr:row>
      <xdr:rowOff>18624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9751</xdr:rowOff>
    </xdr:from>
    <xdr:ext cx="378565"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3017" y="16983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167234</xdr:rowOff>
    </xdr:from>
    <xdr:to>
      <xdr:col>85</xdr:col>
      <xdr:colOff>127000</xdr:colOff>
      <xdr:row>39</xdr:row>
      <xdr:rowOff>74645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82334"/>
          <a:ext cx="838200" cy="7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74645</xdr:rowOff>
    </xdr:from>
    <xdr:to>
      <xdr:col>81</xdr:col>
      <xdr:colOff>50800</xdr:colOff>
      <xdr:row>39</xdr:row>
      <xdr:rowOff>92546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61195"/>
          <a:ext cx="889000" cy="1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92546</xdr:rowOff>
    </xdr:from>
    <xdr:to>
      <xdr:col>76</xdr:col>
      <xdr:colOff>114300</xdr:colOff>
      <xdr:row>39</xdr:row>
      <xdr:rowOff>98420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79096"/>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98420</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497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116434</xdr:rowOff>
    </xdr:from>
    <xdr:to>
      <xdr:col>85</xdr:col>
      <xdr:colOff>177800</xdr:colOff>
      <xdr:row>39</xdr:row>
      <xdr:rowOff>46584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75811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23845</xdr:rowOff>
    </xdr:from>
    <xdr:to>
      <xdr:col>81</xdr:col>
      <xdr:colOff>101600</xdr:colOff>
      <xdr:row>39</xdr:row>
      <xdr:rowOff>125445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141972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41746</xdr:rowOff>
    </xdr:from>
    <xdr:to>
      <xdr:col>76</xdr:col>
      <xdr:colOff>165100</xdr:colOff>
      <xdr:row>39</xdr:row>
      <xdr:rowOff>143346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134473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47620</xdr:rowOff>
    </xdr:from>
    <xdr:to>
      <xdr:col>72</xdr:col>
      <xdr:colOff>38100</xdr:colOff>
      <xdr:row>39</xdr:row>
      <xdr:rowOff>149220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140347</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6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56722</xdr:rowOff>
    </xdr:from>
    <xdr:to>
      <xdr:col>85</xdr:col>
      <xdr:colOff>127000</xdr:colOff>
      <xdr:row>77</xdr:row>
      <xdr:rowOff>133990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58372"/>
          <a:ext cx="8382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39447</xdr:rowOff>
    </xdr:from>
    <xdr:to>
      <xdr:col>81</xdr:col>
      <xdr:colOff>50800</xdr:colOff>
      <xdr:row>77</xdr:row>
      <xdr:rowOff>56722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41097"/>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39447</xdr:rowOff>
    </xdr:from>
    <xdr:to>
      <xdr:col>76</xdr:col>
      <xdr:colOff>114300</xdr:colOff>
      <xdr:row>77</xdr:row>
      <xdr:rowOff>43548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41097"/>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20320</xdr:rowOff>
    </xdr:from>
    <xdr:to>
      <xdr:col>71</xdr:col>
      <xdr:colOff>177800</xdr:colOff>
      <xdr:row>77</xdr:row>
      <xdr:rowOff>43548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21970"/>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83190</xdr:rowOff>
    </xdr:from>
    <xdr:to>
      <xdr:col>85</xdr:col>
      <xdr:colOff>177800</xdr:colOff>
      <xdr:row>78</xdr:row>
      <xdr:rowOff>13340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61617</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5922</xdr:rowOff>
    </xdr:from>
    <xdr:to>
      <xdr:col>81</xdr:col>
      <xdr:colOff>101600</xdr:colOff>
      <xdr:row>77</xdr:row>
      <xdr:rowOff>107522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124049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8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160097</xdr:rowOff>
    </xdr:from>
    <xdr:to>
      <xdr:col>76</xdr:col>
      <xdr:colOff>165100</xdr:colOff>
      <xdr:row>77</xdr:row>
      <xdr:rowOff>90247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106774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6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164198</xdr:rowOff>
    </xdr:from>
    <xdr:to>
      <xdr:col>72</xdr:col>
      <xdr:colOff>38100</xdr:colOff>
      <xdr:row>77</xdr:row>
      <xdr:rowOff>94348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110874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6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140970</xdr:rowOff>
    </xdr:from>
    <xdr:to>
      <xdr:col>67</xdr:col>
      <xdr:colOff>101600</xdr:colOff>
      <xdr:row>77</xdr:row>
      <xdr:rowOff>71120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87647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4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123653</xdr:rowOff>
    </xdr:from>
    <xdr:to>
      <xdr:col>85</xdr:col>
      <xdr:colOff>127000</xdr:colOff>
      <xdr:row>98</xdr:row>
      <xdr:rowOff>137201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25753"/>
          <a:ext cx="8382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137201</xdr:rowOff>
    </xdr:from>
    <xdr:to>
      <xdr:col>81</xdr:col>
      <xdr:colOff>50800</xdr:colOff>
      <xdr:row>98</xdr:row>
      <xdr:rowOff>138871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39301"/>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124101</xdr:rowOff>
    </xdr:from>
    <xdr:to>
      <xdr:col>76</xdr:col>
      <xdr:colOff>114300</xdr:colOff>
      <xdr:row>98</xdr:row>
      <xdr:rowOff>138871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26201"/>
          <a:ext cx="889000" cy="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69720</xdr:rowOff>
    </xdr:from>
    <xdr:to>
      <xdr:col>71</xdr:col>
      <xdr:colOff>177800</xdr:colOff>
      <xdr:row>98</xdr:row>
      <xdr:rowOff>124101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71820"/>
          <a:ext cx="889000" cy="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72853</xdr:rowOff>
    </xdr:from>
    <xdr:to>
      <xdr:col>85</xdr:col>
      <xdr:colOff>177800</xdr:colOff>
      <xdr:row>99</xdr:row>
      <xdr:rowOff>3003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86401</xdr:rowOff>
    </xdr:from>
    <xdr:to>
      <xdr:col>81</xdr:col>
      <xdr:colOff>101600</xdr:colOff>
      <xdr:row>99</xdr:row>
      <xdr:rowOff>16551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7678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88071</xdr:rowOff>
    </xdr:from>
    <xdr:to>
      <xdr:col>76</xdr:col>
      <xdr:colOff>165100</xdr:colOff>
      <xdr:row>99</xdr:row>
      <xdr:rowOff>18221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9348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73301</xdr:rowOff>
    </xdr:from>
    <xdr:to>
      <xdr:col>72</xdr:col>
      <xdr:colOff>38100</xdr:colOff>
      <xdr:row>99</xdr:row>
      <xdr:rowOff>3451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166028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18920</xdr:rowOff>
    </xdr:from>
    <xdr:to>
      <xdr:col>67</xdr:col>
      <xdr:colOff>101600</xdr:colOff>
      <xdr:row>98</xdr:row>
      <xdr:rowOff>120520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137047</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59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21372</xdr:rowOff>
    </xdr:from>
    <xdr:to>
      <xdr:col>116</xdr:col>
      <xdr:colOff>63500</xdr:colOff>
      <xdr:row>77</xdr:row>
      <xdr:rowOff>41805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23022"/>
          <a:ext cx="8382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41805</xdr:rowOff>
    </xdr:from>
    <xdr:to>
      <xdr:col>111</xdr:col>
      <xdr:colOff>177800</xdr:colOff>
      <xdr:row>77</xdr:row>
      <xdr:rowOff>65607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43455"/>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65607</xdr:rowOff>
    </xdr:from>
    <xdr:to>
      <xdr:col>107</xdr:col>
      <xdr:colOff>50800</xdr:colOff>
      <xdr:row>77</xdr:row>
      <xdr:rowOff>82539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67257"/>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82539</xdr:rowOff>
    </xdr:from>
    <xdr:to>
      <xdr:col>102</xdr:col>
      <xdr:colOff>114300</xdr:colOff>
      <xdr:row>77</xdr:row>
      <xdr:rowOff>92977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84189"/>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142022</xdr:rowOff>
    </xdr:from>
    <xdr:to>
      <xdr:col>116</xdr:col>
      <xdr:colOff>114300</xdr:colOff>
      <xdr:row>77</xdr:row>
      <xdr:rowOff>72172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120449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5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162455</xdr:rowOff>
    </xdr:from>
    <xdr:to>
      <xdr:col>112</xdr:col>
      <xdr:colOff>38100</xdr:colOff>
      <xdr:row>77</xdr:row>
      <xdr:rowOff>92605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83732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8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14807</xdr:rowOff>
    </xdr:from>
    <xdr:to>
      <xdr:col>107</xdr:col>
      <xdr:colOff>101600</xdr:colOff>
      <xdr:row>77</xdr:row>
      <xdr:rowOff>116407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107534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31739</xdr:rowOff>
    </xdr:from>
    <xdr:to>
      <xdr:col>102</xdr:col>
      <xdr:colOff>165100</xdr:colOff>
      <xdr:row>77</xdr:row>
      <xdr:rowOff>133339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124466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2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42177</xdr:rowOff>
    </xdr:from>
    <xdr:to>
      <xdr:col>98</xdr:col>
      <xdr:colOff>38100</xdr:colOff>
      <xdr:row>77</xdr:row>
      <xdr:rowOff>143777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134904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3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1,158</a:t>
          </a:r>
          <a:r>
            <a:rPr kumimoji="1" lang="ja-JP" altLang="en-US" sz="1300">
              <a:latin typeface="ＭＳ Ｐゴシック" panose="020B0600070205080204" pitchFamily="50" charset="-128"/>
              <a:ea typeface="ＭＳ Ｐゴシック" panose="020B0600070205080204" pitchFamily="50" charset="-128"/>
            </a:rPr>
            <a:t>千円となっている。構成項目のうち、災害復旧事業費が住民一人当たり</a:t>
          </a:r>
          <a:r>
            <a:rPr kumimoji="1" lang="en-US" altLang="ja-JP" sz="1300">
              <a:latin typeface="ＭＳ Ｐゴシック" panose="020B0600070205080204" pitchFamily="50" charset="-128"/>
              <a:ea typeface="ＭＳ Ｐゴシック" panose="020B0600070205080204" pitchFamily="50" charset="-128"/>
            </a:rPr>
            <a:t>94,706</a:t>
          </a:r>
          <a:r>
            <a:rPr kumimoji="1" lang="ja-JP" altLang="en-US" sz="1300">
              <a:latin typeface="ＭＳ Ｐゴシック" panose="020B0600070205080204" pitchFamily="50" charset="-128"/>
              <a:ea typeface="ＭＳ Ｐゴシック" panose="020B0600070205080204" pitchFamily="50" charset="-128"/>
            </a:rPr>
            <a:t>円となっており、昨年と比べて</a:t>
          </a:r>
          <a:r>
            <a:rPr kumimoji="1" lang="en-US" altLang="ja-JP" sz="1300">
              <a:latin typeface="ＭＳ Ｐゴシック" panose="020B0600070205080204" pitchFamily="50" charset="-128"/>
              <a:ea typeface="ＭＳ Ｐゴシック" panose="020B0600070205080204" pitchFamily="50" charset="-128"/>
            </a:rPr>
            <a:t>72,444</a:t>
          </a:r>
          <a:r>
            <a:rPr kumimoji="1" lang="ja-JP" altLang="en-US" sz="1300">
              <a:latin typeface="ＭＳ Ｐゴシック" panose="020B0600070205080204" pitchFamily="50" charset="-128"/>
              <a:ea typeface="ＭＳ Ｐゴシック" panose="020B0600070205080204" pitchFamily="50" charset="-128"/>
            </a:rPr>
            <a:t>円の増となっている。台風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号の影響により道路や農業用施設等に大きな被害が発生したため災害復旧に多額のコストがかかり、歳出決算総額増大の要因となった。公債費については住民一人当たり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132,997</a:t>
          </a:r>
          <a:r>
            <a:rPr kumimoji="1" lang="ja-JP" altLang="en-US" sz="1300">
              <a:latin typeface="ＭＳ Ｐゴシック" panose="020B0600070205080204" pitchFamily="50" charset="-128"/>
              <a:ea typeface="ＭＳ Ｐゴシック" panose="020B0600070205080204" pitchFamily="50" charset="-128"/>
            </a:rPr>
            <a:t>円となり、類似団体平均と比較して</a:t>
          </a:r>
          <a:r>
            <a:rPr kumimoji="1" lang="en-US" altLang="ja-JP" sz="1300">
              <a:latin typeface="ＭＳ Ｐゴシック" panose="020B0600070205080204" pitchFamily="50" charset="-128"/>
              <a:ea typeface="ＭＳ Ｐゴシック" panose="020B0600070205080204" pitchFamily="50" charset="-128"/>
            </a:rPr>
            <a:t>15,718</a:t>
          </a:r>
          <a:r>
            <a:rPr kumimoji="1" lang="ja-JP" altLang="en-US" sz="1300">
              <a:latin typeface="ＭＳ Ｐゴシック" panose="020B0600070205080204" pitchFamily="50" charset="-128"/>
              <a:ea typeface="ＭＳ Ｐゴシック" panose="020B0600070205080204" pitchFamily="50" charset="-128"/>
            </a:rPr>
            <a:t>円下回っている。平均を下回ったとはいえ依然として高い水準ではあるが、地方債を発行する際は交付税措置率の高い地方債を選択しており、公債費充当一般財源に対して基準財政需要額算入額が</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％を占めていることなどから、コストの高さほどの懸念材料ではないと考えるが、公債費負担対策については逐一実施することとする。普通建設事業費は住民一人当たり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287,628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19,253</a:t>
          </a:r>
          <a:r>
            <a:rPr kumimoji="1" lang="ja-JP" altLang="en-US" sz="1300">
              <a:latin typeface="ＭＳ Ｐゴシック" panose="020B0600070205080204" pitchFamily="50" charset="-128"/>
              <a:ea typeface="ＭＳ Ｐゴシック" panose="020B0600070205080204" pitchFamily="50" charset="-128"/>
            </a:rPr>
            <a:t>円高い状況となっている。内訳をみると、新規整備よりも更新整備の費用負担が大きくなっている。今後も公共施設等総合管理計画に基づき、不要な新規事業を避けるなど、事業の取捨選択を徹底していくことで、過大な事業費とならないよう注意する。また、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35,099</a:t>
          </a:r>
          <a:r>
            <a:rPr kumimoji="1" lang="ja-JP" altLang="en-US" sz="1300">
              <a:latin typeface="ＭＳ Ｐゴシック" panose="020B0600070205080204" pitchFamily="50" charset="-128"/>
              <a:ea typeface="ＭＳ Ｐゴシック" panose="020B0600070205080204" pitchFamily="50" charset="-128"/>
            </a:rPr>
            <a:t>円と類似団体を</a:t>
          </a:r>
          <a:r>
            <a:rPr kumimoji="1" lang="en-US" altLang="ja-JP" sz="1300">
              <a:latin typeface="ＭＳ Ｐゴシック" panose="020B0600070205080204" pitchFamily="50" charset="-128"/>
              <a:ea typeface="ＭＳ Ｐゴシック" panose="020B0600070205080204" pitchFamily="50" charset="-128"/>
            </a:rPr>
            <a:t>32,390</a:t>
          </a:r>
          <a:r>
            <a:rPr kumimoji="1" lang="ja-JP" altLang="en-US" sz="1300">
              <a:latin typeface="ＭＳ Ｐゴシック" panose="020B0600070205080204" pitchFamily="50" charset="-128"/>
              <a:ea typeface="ＭＳ Ｐゴシック" panose="020B0600070205080204" pitchFamily="50" charset="-128"/>
            </a:rPr>
            <a:t>円下回った。令和元年度は災害に備えるため基金に積立を行ったが、基本路線として基金への不必要な新規積立てを行うことを避けていることが大きな要因である。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
2,899
133.09
4,203,669
3,605,115
497,706
2,294,263
3,793,361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15113</xdr:rowOff>
    </xdr:from>
    <xdr:to>
      <xdr:col>24</xdr:col>
      <xdr:colOff>63500</xdr:colOff>
      <xdr:row>38</xdr:row>
      <xdr:rowOff>25800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30213"/>
          <a:ext cx="8382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5569</xdr:rowOff>
    </xdr:from>
    <xdr:to>
      <xdr:col>19</xdr:col>
      <xdr:colOff>177800</xdr:colOff>
      <xdr:row>38</xdr:row>
      <xdr:rowOff>15113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20669"/>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5569</xdr:rowOff>
    </xdr:from>
    <xdr:to>
      <xdr:col>15</xdr:col>
      <xdr:colOff>50800</xdr:colOff>
      <xdr:row>38</xdr:row>
      <xdr:rowOff>21742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20669"/>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14713</xdr:rowOff>
    </xdr:from>
    <xdr:to>
      <xdr:col>10</xdr:col>
      <xdr:colOff>114300</xdr:colOff>
      <xdr:row>38</xdr:row>
      <xdr:rowOff>21742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29813"/>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146450</xdr:rowOff>
    </xdr:from>
    <xdr:to>
      <xdr:col>24</xdr:col>
      <xdr:colOff>114300</xdr:colOff>
      <xdr:row>38</xdr:row>
      <xdr:rowOff>76600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61377</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135763</xdr:rowOff>
    </xdr:from>
    <xdr:to>
      <xdr:col>20</xdr:col>
      <xdr:colOff>38100</xdr:colOff>
      <xdr:row>38</xdr:row>
      <xdr:rowOff>65913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57040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126219</xdr:rowOff>
    </xdr:from>
    <xdr:to>
      <xdr:col>15</xdr:col>
      <xdr:colOff>101600</xdr:colOff>
      <xdr:row>38</xdr:row>
      <xdr:rowOff>56369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47496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142392</xdr:rowOff>
    </xdr:from>
    <xdr:to>
      <xdr:col>10</xdr:col>
      <xdr:colOff>165100</xdr:colOff>
      <xdr:row>38</xdr:row>
      <xdr:rowOff>72543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63669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135363</xdr:rowOff>
    </xdr:from>
    <xdr:to>
      <xdr:col>6</xdr:col>
      <xdr:colOff>38100</xdr:colOff>
      <xdr:row>38</xdr:row>
      <xdr:rowOff>65513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56640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7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164218</xdr:rowOff>
    </xdr:from>
    <xdr:to>
      <xdr:col>24</xdr:col>
      <xdr:colOff>63500</xdr:colOff>
      <xdr:row>58</xdr:row>
      <xdr:rowOff>169168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108318"/>
          <a:ext cx="8382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166344</xdr:rowOff>
    </xdr:from>
    <xdr:to>
      <xdr:col>19</xdr:col>
      <xdr:colOff>177800</xdr:colOff>
      <xdr:row>58</xdr:row>
      <xdr:rowOff>169168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10444"/>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165683</xdr:rowOff>
    </xdr:from>
    <xdr:to>
      <xdr:col>15</xdr:col>
      <xdr:colOff>50800</xdr:colOff>
      <xdr:row>58</xdr:row>
      <xdr:rowOff>166344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109783"/>
          <a:ext cx="8890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165683</xdr:rowOff>
    </xdr:from>
    <xdr:to>
      <xdr:col>10</xdr:col>
      <xdr:colOff>114300</xdr:colOff>
      <xdr:row>59</xdr:row>
      <xdr:rowOff>4783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09783"/>
          <a:ext cx="8890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113418</xdr:rowOff>
    </xdr:from>
    <xdr:to>
      <xdr:col>24</xdr:col>
      <xdr:colOff>114300</xdr:colOff>
      <xdr:row>59</xdr:row>
      <xdr:rowOff>43568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118368</xdr:rowOff>
    </xdr:from>
    <xdr:to>
      <xdr:col>20</xdr:col>
      <xdr:colOff>38100</xdr:colOff>
      <xdr:row>59</xdr:row>
      <xdr:rowOff>48518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39645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5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115544</xdr:rowOff>
    </xdr:from>
    <xdr:to>
      <xdr:col>15</xdr:col>
      <xdr:colOff>101600</xdr:colOff>
      <xdr:row>59</xdr:row>
      <xdr:rowOff>45694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36821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5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114883</xdr:rowOff>
    </xdr:from>
    <xdr:to>
      <xdr:col>10</xdr:col>
      <xdr:colOff>165100</xdr:colOff>
      <xdr:row>59</xdr:row>
      <xdr:rowOff>45033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36160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5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125433</xdr:rowOff>
    </xdr:from>
    <xdr:to>
      <xdr:col>6</xdr:col>
      <xdr:colOff>38100</xdr:colOff>
      <xdr:row>59</xdr:row>
      <xdr:rowOff>55583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46710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6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133313</xdr:rowOff>
    </xdr:from>
    <xdr:to>
      <xdr:col>24</xdr:col>
      <xdr:colOff>63500</xdr:colOff>
      <xdr:row>77</xdr:row>
      <xdr:rowOff>151445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34963"/>
          <a:ext cx="838200" cy="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93397</xdr:rowOff>
    </xdr:from>
    <xdr:to>
      <xdr:col>19</xdr:col>
      <xdr:colOff>177800</xdr:colOff>
      <xdr:row>77</xdr:row>
      <xdr:rowOff>151445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95047"/>
          <a:ext cx="889000" cy="5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93397</xdr:rowOff>
    </xdr:from>
    <xdr:to>
      <xdr:col>15</xdr:col>
      <xdr:colOff>50800</xdr:colOff>
      <xdr:row>78</xdr:row>
      <xdr:rowOff>3722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5047"/>
          <a:ext cx="889000" cy="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3722</xdr:rowOff>
    </xdr:from>
    <xdr:to>
      <xdr:col>10</xdr:col>
      <xdr:colOff>114300</xdr:colOff>
      <xdr:row>78</xdr:row>
      <xdr:rowOff>4017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76822"/>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82513</xdr:rowOff>
    </xdr:from>
    <xdr:to>
      <xdr:col>24</xdr:col>
      <xdr:colOff>114300</xdr:colOff>
      <xdr:row>78</xdr:row>
      <xdr:rowOff>12663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100645</xdr:rowOff>
    </xdr:from>
    <xdr:to>
      <xdr:col>20</xdr:col>
      <xdr:colOff>38100</xdr:colOff>
      <xdr:row>78</xdr:row>
      <xdr:rowOff>30795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21922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9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42597</xdr:rowOff>
    </xdr:from>
    <xdr:to>
      <xdr:col>15</xdr:col>
      <xdr:colOff>101600</xdr:colOff>
      <xdr:row>77</xdr:row>
      <xdr:rowOff>144197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135324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124372</xdr:rowOff>
    </xdr:from>
    <xdr:to>
      <xdr:col>10</xdr:col>
      <xdr:colOff>165100</xdr:colOff>
      <xdr:row>78</xdr:row>
      <xdr:rowOff>54522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45649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124667</xdr:rowOff>
    </xdr:from>
    <xdr:to>
      <xdr:col>6</xdr:col>
      <xdr:colOff>38100</xdr:colOff>
      <xdr:row>78</xdr:row>
      <xdr:rowOff>54817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45944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1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163827</xdr:rowOff>
    </xdr:from>
    <xdr:to>
      <xdr:col>24</xdr:col>
      <xdr:colOff>63500</xdr:colOff>
      <xdr:row>98</xdr:row>
      <xdr:rowOff>20217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94477"/>
          <a:ext cx="8382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20217</xdr:rowOff>
    </xdr:from>
    <xdr:to>
      <xdr:col>19</xdr:col>
      <xdr:colOff>177800</xdr:colOff>
      <xdr:row>98</xdr:row>
      <xdr:rowOff>20678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22317"/>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167481</xdr:rowOff>
    </xdr:from>
    <xdr:to>
      <xdr:col>15</xdr:col>
      <xdr:colOff>50800</xdr:colOff>
      <xdr:row>98</xdr:row>
      <xdr:rowOff>20678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98131"/>
          <a:ext cx="889000" cy="2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167481</xdr:rowOff>
    </xdr:from>
    <xdr:to>
      <xdr:col>10</xdr:col>
      <xdr:colOff>114300</xdr:colOff>
      <xdr:row>97</xdr:row>
      <xdr:rowOff>168481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98131"/>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113027</xdr:rowOff>
    </xdr:from>
    <xdr:to>
      <xdr:col>24</xdr:col>
      <xdr:colOff>114300</xdr:colOff>
      <xdr:row>98</xdr:row>
      <xdr:rowOff>43177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91454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140867</xdr:rowOff>
    </xdr:from>
    <xdr:to>
      <xdr:col>20</xdr:col>
      <xdr:colOff>38100</xdr:colOff>
      <xdr:row>98</xdr:row>
      <xdr:rowOff>71017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62144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141328</xdr:rowOff>
    </xdr:from>
    <xdr:to>
      <xdr:col>15</xdr:col>
      <xdr:colOff>101600</xdr:colOff>
      <xdr:row>98</xdr:row>
      <xdr:rowOff>71478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62605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116681</xdr:rowOff>
    </xdr:from>
    <xdr:to>
      <xdr:col>10</xdr:col>
      <xdr:colOff>165100</xdr:colOff>
      <xdr:row>98</xdr:row>
      <xdr:rowOff>46831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37958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4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117681</xdr:rowOff>
    </xdr:from>
    <xdr:to>
      <xdr:col>6</xdr:col>
      <xdr:colOff>38100</xdr:colOff>
      <xdr:row>98</xdr:row>
      <xdr:rowOff>47831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38958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77428</xdr:rowOff>
    </xdr:from>
    <xdr:to>
      <xdr:col>55</xdr:col>
      <xdr:colOff>0</xdr:colOff>
      <xdr:row>58</xdr:row>
      <xdr:rowOff>107530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21528"/>
          <a:ext cx="8382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89022</xdr:rowOff>
    </xdr:from>
    <xdr:to>
      <xdr:col>50</xdr:col>
      <xdr:colOff>114300</xdr:colOff>
      <xdr:row>58</xdr:row>
      <xdr:rowOff>107530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33122"/>
          <a:ext cx="889000" cy="1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89022</xdr:rowOff>
    </xdr:from>
    <xdr:to>
      <xdr:col>45</xdr:col>
      <xdr:colOff>177800</xdr:colOff>
      <xdr:row>58</xdr:row>
      <xdr:rowOff>92297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33122"/>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80599</xdr:rowOff>
    </xdr:from>
    <xdr:to>
      <xdr:col>41</xdr:col>
      <xdr:colOff>50800</xdr:colOff>
      <xdr:row>58</xdr:row>
      <xdr:rowOff>92297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53249"/>
          <a:ext cx="889000" cy="18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26628</xdr:rowOff>
    </xdr:from>
    <xdr:to>
      <xdr:col>55</xdr:col>
      <xdr:colOff>50800</xdr:colOff>
      <xdr:row>58</xdr:row>
      <xdr:rowOff>128228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115107</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56730</xdr:rowOff>
    </xdr:from>
    <xdr:to>
      <xdr:col>50</xdr:col>
      <xdr:colOff>165100</xdr:colOff>
      <xdr:row>58</xdr:row>
      <xdr:rowOff>158330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149457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38222</xdr:rowOff>
    </xdr:from>
    <xdr:to>
      <xdr:col>46</xdr:col>
      <xdr:colOff>38100</xdr:colOff>
      <xdr:row>58</xdr:row>
      <xdr:rowOff>139822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130949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41497</xdr:rowOff>
    </xdr:from>
    <xdr:to>
      <xdr:col>41</xdr:col>
      <xdr:colOff>101600</xdr:colOff>
      <xdr:row>58</xdr:row>
      <xdr:rowOff>143097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134224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7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29799</xdr:rowOff>
    </xdr:from>
    <xdr:to>
      <xdr:col>36</xdr:col>
      <xdr:colOff>165100</xdr:colOff>
      <xdr:row>57</xdr:row>
      <xdr:rowOff>131399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147926</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7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65050</xdr:rowOff>
    </xdr:from>
    <xdr:to>
      <xdr:col>55</xdr:col>
      <xdr:colOff>0</xdr:colOff>
      <xdr:row>78</xdr:row>
      <xdr:rowOff>104039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38150"/>
          <a:ext cx="8382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104039</xdr:rowOff>
    </xdr:from>
    <xdr:to>
      <xdr:col>50</xdr:col>
      <xdr:colOff>114300</xdr:colOff>
      <xdr:row>78</xdr:row>
      <xdr:rowOff>135311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77139"/>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135311</xdr:rowOff>
    </xdr:from>
    <xdr:to>
      <xdr:col>45</xdr:col>
      <xdr:colOff>177800</xdr:colOff>
      <xdr:row>78</xdr:row>
      <xdr:rowOff>151447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08411"/>
          <a:ext cx="8890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148414</xdr:rowOff>
    </xdr:from>
    <xdr:to>
      <xdr:col>41</xdr:col>
      <xdr:colOff>50800</xdr:colOff>
      <xdr:row>78</xdr:row>
      <xdr:rowOff>151447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21514"/>
          <a:ext cx="8890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14250</xdr:rowOff>
    </xdr:from>
    <xdr:to>
      <xdr:col>55</xdr:col>
      <xdr:colOff>50800</xdr:colOff>
      <xdr:row>78</xdr:row>
      <xdr:rowOff>115850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164127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6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53239</xdr:rowOff>
    </xdr:from>
    <xdr:to>
      <xdr:col>50</xdr:col>
      <xdr:colOff>165100</xdr:colOff>
      <xdr:row>78</xdr:row>
      <xdr:rowOff>154839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145966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1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84511</xdr:rowOff>
    </xdr:from>
    <xdr:to>
      <xdr:col>46</xdr:col>
      <xdr:colOff>38100</xdr:colOff>
      <xdr:row>79</xdr:row>
      <xdr:rowOff>14661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5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100647</xdr:rowOff>
    </xdr:from>
    <xdr:to>
      <xdr:col>41</xdr:col>
      <xdr:colOff>101600</xdr:colOff>
      <xdr:row>79</xdr:row>
      <xdr:rowOff>30797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21924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6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97614</xdr:rowOff>
    </xdr:from>
    <xdr:to>
      <xdr:col>36</xdr:col>
      <xdr:colOff>165100</xdr:colOff>
      <xdr:row>79</xdr:row>
      <xdr:rowOff>27764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18891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96827</xdr:rowOff>
    </xdr:from>
    <xdr:to>
      <xdr:col>55</xdr:col>
      <xdr:colOff>0</xdr:colOff>
      <xdr:row>97</xdr:row>
      <xdr:rowOff>131668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27477"/>
          <a:ext cx="838200" cy="3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139223</xdr:rowOff>
    </xdr:from>
    <xdr:to>
      <xdr:col>50</xdr:col>
      <xdr:colOff>114300</xdr:colOff>
      <xdr:row>97</xdr:row>
      <xdr:rowOff>131668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98423"/>
          <a:ext cx="889000" cy="16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120963</xdr:rowOff>
    </xdr:from>
    <xdr:to>
      <xdr:col>45</xdr:col>
      <xdr:colOff>177800</xdr:colOff>
      <xdr:row>96</xdr:row>
      <xdr:rowOff>139223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80163"/>
          <a:ext cx="889000" cy="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120963</xdr:rowOff>
    </xdr:from>
    <xdr:to>
      <xdr:col>41</xdr:col>
      <xdr:colOff>50800</xdr:colOff>
      <xdr:row>97</xdr:row>
      <xdr:rowOff>47879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80163"/>
          <a:ext cx="889000" cy="9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46027</xdr:rowOff>
    </xdr:from>
    <xdr:to>
      <xdr:col>55</xdr:col>
      <xdr:colOff>50800</xdr:colOff>
      <xdr:row>97</xdr:row>
      <xdr:rowOff>147627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68904</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80868</xdr:rowOff>
    </xdr:from>
    <xdr:to>
      <xdr:col>50</xdr:col>
      <xdr:colOff>165100</xdr:colOff>
      <xdr:row>98</xdr:row>
      <xdr:rowOff>11018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27545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48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88423</xdr:rowOff>
    </xdr:from>
    <xdr:to>
      <xdr:col>46</xdr:col>
      <xdr:colOff>38100</xdr:colOff>
      <xdr:row>97</xdr:row>
      <xdr:rowOff>18573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35100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3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70163</xdr:rowOff>
    </xdr:from>
    <xdr:to>
      <xdr:col>41</xdr:col>
      <xdr:colOff>101600</xdr:colOff>
      <xdr:row>97</xdr:row>
      <xdr:rowOff>313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2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16840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30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168529</xdr:rowOff>
    </xdr:from>
    <xdr:to>
      <xdr:col>36</xdr:col>
      <xdr:colOff>165100</xdr:colOff>
      <xdr:row>97</xdr:row>
      <xdr:rowOff>98679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115206</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4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104804</xdr:rowOff>
    </xdr:from>
    <xdr:to>
      <xdr:col>85</xdr:col>
      <xdr:colOff>127000</xdr:colOff>
      <xdr:row>38</xdr:row>
      <xdr:rowOff>109761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19904"/>
          <a:ext cx="8382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104804</xdr:rowOff>
    </xdr:from>
    <xdr:to>
      <xdr:col>81</xdr:col>
      <xdr:colOff>50800</xdr:colOff>
      <xdr:row>38</xdr:row>
      <xdr:rowOff>139684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19904"/>
          <a:ext cx="8890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121562</xdr:rowOff>
    </xdr:from>
    <xdr:to>
      <xdr:col>76</xdr:col>
      <xdr:colOff>114300</xdr:colOff>
      <xdr:row>38</xdr:row>
      <xdr:rowOff>139684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36662"/>
          <a:ext cx="889000" cy="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121562</xdr:rowOff>
    </xdr:from>
    <xdr:to>
      <xdr:col>71</xdr:col>
      <xdr:colOff>177800</xdr:colOff>
      <xdr:row>38</xdr:row>
      <xdr:rowOff>149661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36662"/>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58961</xdr:rowOff>
    </xdr:from>
    <xdr:to>
      <xdr:col>85</xdr:col>
      <xdr:colOff>177800</xdr:colOff>
      <xdr:row>38</xdr:row>
      <xdr:rowOff>160561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18338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6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54004</xdr:rowOff>
    </xdr:from>
    <xdr:to>
      <xdr:col>81</xdr:col>
      <xdr:colOff>101600</xdr:colOff>
      <xdr:row>38</xdr:row>
      <xdr:rowOff>155604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88884</xdr:rowOff>
    </xdr:from>
    <xdr:to>
      <xdr:col>76</xdr:col>
      <xdr:colOff>165100</xdr:colOff>
      <xdr:row>39</xdr:row>
      <xdr:rowOff>19034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10161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9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70762</xdr:rowOff>
    </xdr:from>
    <xdr:to>
      <xdr:col>72</xdr:col>
      <xdr:colOff>38100</xdr:colOff>
      <xdr:row>39</xdr:row>
      <xdr:rowOff>912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163489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7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98861</xdr:rowOff>
    </xdr:from>
    <xdr:to>
      <xdr:col>67</xdr:col>
      <xdr:colOff>101600</xdr:colOff>
      <xdr:row>39</xdr:row>
      <xdr:rowOff>29011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20138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85455</xdr:rowOff>
    </xdr:from>
    <xdr:to>
      <xdr:col>85</xdr:col>
      <xdr:colOff>127000</xdr:colOff>
      <xdr:row>57</xdr:row>
      <xdr:rowOff>93685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5810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85455</xdr:rowOff>
    </xdr:from>
    <xdr:to>
      <xdr:col>81</xdr:col>
      <xdr:colOff>50800</xdr:colOff>
      <xdr:row>57</xdr:row>
      <xdr:rowOff>134741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58105"/>
          <a:ext cx="8890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57361</xdr:rowOff>
    </xdr:from>
    <xdr:to>
      <xdr:col>76</xdr:col>
      <xdr:colOff>114300</xdr:colOff>
      <xdr:row>57</xdr:row>
      <xdr:rowOff>134741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30011"/>
          <a:ext cx="889000" cy="7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71746</xdr:rowOff>
    </xdr:from>
    <xdr:to>
      <xdr:col>71</xdr:col>
      <xdr:colOff>177800</xdr:colOff>
      <xdr:row>57</xdr:row>
      <xdr:rowOff>57361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72946"/>
          <a:ext cx="889000" cy="15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42885</xdr:rowOff>
    </xdr:from>
    <xdr:to>
      <xdr:col>85</xdr:col>
      <xdr:colOff>177800</xdr:colOff>
      <xdr:row>57</xdr:row>
      <xdr:rowOff>144485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21312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9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34655</xdr:rowOff>
    </xdr:from>
    <xdr:to>
      <xdr:col>81</xdr:col>
      <xdr:colOff>101600</xdr:colOff>
      <xdr:row>57</xdr:row>
      <xdr:rowOff>136255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127382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83941</xdr:rowOff>
    </xdr:from>
    <xdr:to>
      <xdr:col>76</xdr:col>
      <xdr:colOff>165100</xdr:colOff>
      <xdr:row>58</xdr:row>
      <xdr:rowOff>14091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6561</xdr:rowOff>
    </xdr:from>
    <xdr:to>
      <xdr:col>72</xdr:col>
      <xdr:colOff>38100</xdr:colOff>
      <xdr:row>57</xdr:row>
      <xdr:rowOff>108161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99288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87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20946</xdr:rowOff>
    </xdr:from>
    <xdr:to>
      <xdr:col>67</xdr:col>
      <xdr:colOff>101600</xdr:colOff>
      <xdr:row>56</xdr:row>
      <xdr:rowOff>122546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2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139073</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39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167235</xdr:rowOff>
    </xdr:from>
    <xdr:to>
      <xdr:col>85</xdr:col>
      <xdr:colOff>127000</xdr:colOff>
      <xdr:row>79</xdr:row>
      <xdr:rowOff>74645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40335"/>
          <a:ext cx="838200" cy="7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74645</xdr:rowOff>
    </xdr:from>
    <xdr:to>
      <xdr:col>81</xdr:col>
      <xdr:colOff>50800</xdr:colOff>
      <xdr:row>79</xdr:row>
      <xdr:rowOff>92545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19195"/>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92545</xdr:rowOff>
    </xdr:from>
    <xdr:to>
      <xdr:col>76</xdr:col>
      <xdr:colOff>114300</xdr:colOff>
      <xdr:row>79</xdr:row>
      <xdr:rowOff>98419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37095"/>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98419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42969"/>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116435</xdr:rowOff>
    </xdr:from>
    <xdr:to>
      <xdr:col>85</xdr:col>
      <xdr:colOff>177800</xdr:colOff>
      <xdr:row>79</xdr:row>
      <xdr:rowOff>46585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75812</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7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23845</xdr:rowOff>
    </xdr:from>
    <xdr:to>
      <xdr:col>81</xdr:col>
      <xdr:colOff>101600</xdr:colOff>
      <xdr:row>79</xdr:row>
      <xdr:rowOff>125445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141972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3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41745</xdr:rowOff>
    </xdr:from>
    <xdr:to>
      <xdr:col>76</xdr:col>
      <xdr:colOff>165100</xdr:colOff>
      <xdr:row>79</xdr:row>
      <xdr:rowOff>143345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134472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7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47619</xdr:rowOff>
    </xdr:from>
    <xdr:to>
      <xdr:col>72</xdr:col>
      <xdr:colOff>38100</xdr:colOff>
      <xdr:row>79</xdr:row>
      <xdr:rowOff>149219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140346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8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56722</xdr:rowOff>
    </xdr:from>
    <xdr:to>
      <xdr:col>85</xdr:col>
      <xdr:colOff>127000</xdr:colOff>
      <xdr:row>97</xdr:row>
      <xdr:rowOff>133990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87372"/>
          <a:ext cx="838200" cy="7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39447</xdr:rowOff>
    </xdr:from>
    <xdr:to>
      <xdr:col>81</xdr:col>
      <xdr:colOff>50800</xdr:colOff>
      <xdr:row>97</xdr:row>
      <xdr:rowOff>56722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70097"/>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39447</xdr:rowOff>
    </xdr:from>
    <xdr:to>
      <xdr:col>76</xdr:col>
      <xdr:colOff>114300</xdr:colOff>
      <xdr:row>97</xdr:row>
      <xdr:rowOff>43548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70097"/>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20320</xdr:rowOff>
    </xdr:from>
    <xdr:to>
      <xdr:col>71</xdr:col>
      <xdr:colOff>177800</xdr:colOff>
      <xdr:row>97</xdr:row>
      <xdr:rowOff>43548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50970"/>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83190</xdr:rowOff>
    </xdr:from>
    <xdr:to>
      <xdr:col>85</xdr:col>
      <xdr:colOff>177800</xdr:colOff>
      <xdr:row>98</xdr:row>
      <xdr:rowOff>13340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61617</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9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5922</xdr:rowOff>
    </xdr:from>
    <xdr:to>
      <xdr:col>81</xdr:col>
      <xdr:colOff>101600</xdr:colOff>
      <xdr:row>97</xdr:row>
      <xdr:rowOff>107522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124049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1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160097</xdr:rowOff>
    </xdr:from>
    <xdr:to>
      <xdr:col>76</xdr:col>
      <xdr:colOff>165100</xdr:colOff>
      <xdr:row>97</xdr:row>
      <xdr:rowOff>90247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106774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3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164198</xdr:rowOff>
    </xdr:from>
    <xdr:to>
      <xdr:col>72</xdr:col>
      <xdr:colOff>38100</xdr:colOff>
      <xdr:row>97</xdr:row>
      <xdr:rowOff>94348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110875</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39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140970</xdr:rowOff>
    </xdr:from>
    <xdr:to>
      <xdr:col>67</xdr:col>
      <xdr:colOff>101600</xdr:colOff>
      <xdr:row>97</xdr:row>
      <xdr:rowOff>71120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87647</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37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号の影響で災害復旧費の住民一人当たりコストが</a:t>
          </a:r>
          <a:r>
            <a:rPr kumimoji="1" lang="en-US" altLang="ja-JP" sz="1300">
              <a:latin typeface="ＭＳ Ｐゴシック" panose="020B0600070205080204" pitchFamily="50" charset="-128"/>
              <a:ea typeface="ＭＳ Ｐゴシック" panose="020B0600070205080204" pitchFamily="50" charset="-128"/>
            </a:rPr>
            <a:t>94,706</a:t>
          </a:r>
          <a:r>
            <a:rPr kumimoji="1" lang="ja-JP" altLang="en-US" sz="1300">
              <a:latin typeface="ＭＳ Ｐゴシック" panose="020B0600070205080204" pitchFamily="50" charset="-128"/>
              <a:ea typeface="ＭＳ Ｐゴシック" panose="020B0600070205080204" pitchFamily="50" charset="-128"/>
            </a:rPr>
            <a:t>円と大きく増加した。特に耕地や農業用施設の被害が大きく、復旧に多額の費用を要している。土木費の住民一人当たりコストは類似団体平均と比較して</a:t>
          </a:r>
          <a:r>
            <a:rPr kumimoji="1" lang="en-US" altLang="ja-JP" sz="1300">
              <a:latin typeface="ＭＳ Ｐゴシック" panose="020B0600070205080204" pitchFamily="50" charset="-128"/>
              <a:ea typeface="ＭＳ Ｐゴシック" panose="020B0600070205080204" pitchFamily="50" charset="-128"/>
            </a:rPr>
            <a:t>64,347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43.8</a:t>
          </a:r>
          <a:r>
            <a:rPr kumimoji="1" lang="ja-JP" altLang="en-US" sz="1300">
              <a:latin typeface="ＭＳ Ｐゴシック" panose="020B0600070205080204" pitchFamily="50" charset="-128"/>
              <a:ea typeface="ＭＳ Ｐゴシック" panose="020B0600070205080204" pitchFamily="50" charset="-128"/>
            </a:rPr>
            <a:t>％）高い状況となっている。これは、当村が観光地であることや辺地対策として、国庫補助事業や交付税措置率の高い地方債を活用しながら道路建設事業を計画的且つ積極的に進めているからである。</a:t>
          </a:r>
        </a:p>
        <a:p>
          <a:r>
            <a:rPr kumimoji="1" lang="ja-JP" altLang="en-US" sz="1300">
              <a:latin typeface="ＭＳ Ｐゴシック" panose="020B0600070205080204" pitchFamily="50" charset="-128"/>
              <a:ea typeface="ＭＳ Ｐゴシック" panose="020B0600070205080204" pitchFamily="50" charset="-128"/>
            </a:rPr>
            <a:t>一方で当村の主産業である農畜産業関連経費の農林水産業費については、数年類似団体平均よりも低い状況であるが、第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期の県営畑地帯総合整備事業が開始（</a:t>
          </a:r>
          <a:r>
            <a:rPr kumimoji="1" lang="en-US" altLang="ja-JP" sz="1300">
              <a:latin typeface="ＭＳ Ｐゴシック" panose="020B0600070205080204" pitchFamily="50" charset="-128"/>
              <a:ea typeface="ＭＳ Ｐゴシック" panose="020B0600070205080204" pitchFamily="50" charset="-128"/>
            </a:rPr>
            <a:t>21,000</a:t>
          </a:r>
          <a:r>
            <a:rPr kumimoji="1" lang="ja-JP" altLang="en-US" sz="1300">
              <a:latin typeface="ＭＳ Ｐゴシック" panose="020B0600070205080204" pitchFamily="50" charset="-128"/>
              <a:ea typeface="ＭＳ Ｐゴシック" panose="020B0600070205080204" pitchFamily="50" charset="-128"/>
            </a:rPr>
            <a:t>千円）され農業基盤整備や耕作条件改善事業といった国庫補助金を活用した事業を実施したことから、一人当たりコストは</a:t>
          </a:r>
          <a:r>
            <a:rPr kumimoji="1" lang="en-US" altLang="ja-JP" sz="1300">
              <a:latin typeface="ＭＳ Ｐゴシック" panose="020B0600070205080204" pitchFamily="50" charset="-128"/>
              <a:ea typeface="ＭＳ Ｐゴシック" panose="020B0600070205080204" pitchFamily="50" charset="-128"/>
            </a:rPr>
            <a:t>23,702</a:t>
          </a:r>
          <a:r>
            <a:rPr kumimoji="1" lang="ja-JP" altLang="en-US" sz="1300">
              <a:latin typeface="ＭＳ Ｐゴシック" panose="020B0600070205080204" pitchFamily="50" charset="-128"/>
              <a:ea typeface="ＭＳ Ｐゴシック" panose="020B0600070205080204" pitchFamily="50" charset="-128"/>
            </a:rPr>
            <a:t>円増加しており、今後も増加が予想される。</a:t>
          </a:r>
        </a:p>
        <a:p>
          <a:r>
            <a:rPr kumimoji="1" lang="ja-JP" altLang="en-US" sz="1300">
              <a:latin typeface="ＭＳ Ｐゴシック" panose="020B0600070205080204" pitchFamily="50" charset="-128"/>
              <a:ea typeface="ＭＳ Ｐゴシック" panose="020B0600070205080204" pitchFamily="50" charset="-128"/>
            </a:rPr>
            <a:t>商工費のコストが増加（一人当たり</a:t>
          </a:r>
          <a:r>
            <a:rPr kumimoji="1" lang="en-US" altLang="ja-JP" sz="1300">
              <a:latin typeface="ＭＳ Ｐゴシック" panose="020B0600070205080204" pitchFamily="50" charset="-128"/>
              <a:ea typeface="ＭＳ Ｐゴシック" panose="020B0600070205080204" pitchFamily="50" charset="-128"/>
            </a:rPr>
            <a:t>+10,233</a:t>
          </a:r>
          <a:r>
            <a:rPr kumimoji="1" lang="ja-JP" altLang="en-US" sz="1300">
              <a:latin typeface="ＭＳ Ｐゴシック" panose="020B0600070205080204" pitchFamily="50" charset="-128"/>
              <a:ea typeface="ＭＳ Ｐゴシック" panose="020B0600070205080204" pitchFamily="50" charset="-128"/>
            </a:rPr>
            <a:t>円）したのは、プレミアム付商品券発行事業（</a:t>
          </a:r>
          <a:r>
            <a:rPr kumimoji="1" lang="en-US" altLang="ja-JP" sz="1300">
              <a:latin typeface="ＭＳ Ｐゴシック" panose="020B0600070205080204" pitchFamily="50" charset="-128"/>
              <a:ea typeface="ＭＳ Ｐゴシック" panose="020B0600070205080204" pitchFamily="50" charset="-128"/>
            </a:rPr>
            <a:t>+5,548</a:t>
          </a:r>
          <a:r>
            <a:rPr kumimoji="1" lang="ja-JP" altLang="en-US" sz="1300">
              <a:latin typeface="ＭＳ Ｐゴシック" panose="020B0600070205080204" pitchFamily="50" charset="-128"/>
              <a:ea typeface="ＭＳ Ｐゴシック" panose="020B0600070205080204" pitchFamily="50" charset="-128"/>
            </a:rPr>
            <a:t>千円）を新規に行い、八ヶ岳周辺整備事業（</a:t>
          </a:r>
          <a:r>
            <a:rPr kumimoji="1" lang="en-US" altLang="ja-JP" sz="1300">
              <a:latin typeface="ＭＳ Ｐゴシック" panose="020B0600070205080204" pitchFamily="50" charset="-128"/>
              <a:ea typeface="ＭＳ Ｐゴシック" panose="020B0600070205080204" pitchFamily="50" charset="-128"/>
            </a:rPr>
            <a:t>+41,671</a:t>
          </a:r>
          <a:r>
            <a:rPr kumimoji="1" lang="ja-JP" altLang="en-US" sz="1300">
              <a:latin typeface="ＭＳ Ｐゴシック" panose="020B0600070205080204" pitchFamily="50" charset="-128"/>
              <a:ea typeface="ＭＳ Ｐゴシック" panose="020B0600070205080204" pitchFamily="50" charset="-128"/>
            </a:rPr>
            <a:t>千円）を実施したからである。</a:t>
          </a:r>
        </a:p>
        <a:p>
          <a:r>
            <a:rPr kumimoji="1" lang="ja-JP" altLang="en-US" sz="1300">
              <a:latin typeface="ＭＳ Ｐゴシック" panose="020B0600070205080204" pitchFamily="50" charset="-128"/>
              <a:ea typeface="ＭＳ Ｐゴシック" panose="020B0600070205080204" pitchFamily="50" charset="-128"/>
            </a:rPr>
            <a:t>また、総務費についてコストが増加（一人当たり</a:t>
          </a:r>
          <a:r>
            <a:rPr kumimoji="1" lang="en-US" altLang="ja-JP" sz="1300">
              <a:latin typeface="ＭＳ Ｐゴシック" panose="020B0600070205080204" pitchFamily="50" charset="-128"/>
              <a:ea typeface="ＭＳ Ｐゴシック" panose="020B0600070205080204" pitchFamily="50" charset="-128"/>
            </a:rPr>
            <a:t>+12,991</a:t>
          </a:r>
          <a:r>
            <a:rPr kumimoji="1" lang="ja-JP" altLang="en-US" sz="1300">
              <a:latin typeface="ＭＳ Ｐゴシック" panose="020B0600070205080204" pitchFamily="50" charset="-128"/>
              <a:ea typeface="ＭＳ Ｐゴシック" panose="020B0600070205080204" pitchFamily="50" charset="-128"/>
            </a:rPr>
            <a:t>円）したのは、防災無線の更新事業（</a:t>
          </a:r>
          <a:r>
            <a:rPr kumimoji="1" lang="en-US" altLang="ja-JP" sz="1300">
              <a:latin typeface="ＭＳ Ｐゴシック" panose="020B0600070205080204" pitchFamily="50" charset="-128"/>
              <a:ea typeface="ＭＳ Ｐゴシック" panose="020B0600070205080204" pitchFamily="50" charset="-128"/>
            </a:rPr>
            <a:t>+33,000</a:t>
          </a:r>
          <a:r>
            <a:rPr kumimoji="1" lang="ja-JP" altLang="en-US" sz="1300">
              <a:latin typeface="ＭＳ Ｐゴシック" panose="020B0600070205080204" pitchFamily="50" charset="-128"/>
              <a:ea typeface="ＭＳ Ｐゴシック" panose="020B0600070205080204" pitchFamily="50" charset="-128"/>
            </a:rPr>
            <a:t>千円）が始まったもので次年度も事業が実施される。</a:t>
          </a:r>
        </a:p>
        <a:p>
          <a:r>
            <a:rPr kumimoji="1" lang="ja-JP" altLang="en-US" sz="1300">
              <a:latin typeface="ＭＳ Ｐゴシック" panose="020B0600070205080204" pitchFamily="50" charset="-128"/>
              <a:ea typeface="ＭＳ Ｐゴシック" panose="020B0600070205080204" pitchFamily="50" charset="-128"/>
            </a:rPr>
            <a:t>消防費については、例年に比べ昨年と同様に高い水準にあるが、令和元年度においても消防詰所建設（更新）事業を引き続き行ったためである。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利子積立以外の新規積立は無いため、財政調整基金の残高の増減はほぼ無い。実質収支額においては赤字がないため、全てプラスの比較的安定した数値となっているが、実質単年度収支については、単年度収支額や繰上償還金の有無等により、比率の増減が大きくなっている。令和元年度においては災害復旧のための臨時財政需要があったため、例年と比べ低い水準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令和元年度において、国保特別会計以外の全ての会計において赤字額は発生していない。</a:t>
          </a:r>
        </a:p>
        <a:p>
          <a:r>
            <a:rPr kumimoji="1" lang="ja-JP" altLang="en-US" sz="1400">
              <a:latin typeface="ＭＳ ゴシック" pitchFamily="49" charset="-128"/>
              <a:ea typeface="ＭＳ ゴシック" pitchFamily="49" charset="-128"/>
            </a:rPr>
            <a:t>今後は国保特別会計を含め赤字額が発生しないよう健全な財政運営に努める。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繰上償還や以前の借入利率の高い地方債の償還終了等により年々減少してきたが、令和元年度において増加に転じた。これは、大型事業に充当するため借り入れた辺地対策事業債の元金償還額が前年度に比して増加（</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百万円）したことが大きな要因であった。今後も近年借り入れた辺地対策事業債の元金償還が始まるため、増加することが予想される。</a:t>
          </a:r>
        </a:p>
        <a:p>
          <a:r>
            <a:rPr kumimoji="1" lang="ja-JP" altLang="en-US" sz="1400">
              <a:latin typeface="ＭＳ ゴシック" pitchFamily="49" charset="-128"/>
              <a:ea typeface="ＭＳ ゴシック" pitchFamily="49" charset="-128"/>
            </a:rPr>
            <a:t>実質公債費比率の分子の数値が小さいのは、交付税措置率の高い地方債を借入れしていることや、計画的な繰上償還の実施が影響している。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繰上償還や新たな起債発行額の抑制等により地方債の現在高は減少を続けてきたが、大型の公共事業の実施に伴う起債の発行により、平成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年度からは地方債の現在高が増加してきた。平成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年度において一時的に減少（△</a:t>
          </a:r>
          <a:r>
            <a:rPr kumimoji="1" lang="en-US" altLang="ja-JP" sz="1200">
              <a:latin typeface="ＭＳ ゴシック" pitchFamily="49" charset="-128"/>
              <a:ea typeface="ＭＳ ゴシック" pitchFamily="49" charset="-128"/>
            </a:rPr>
            <a:t>77</a:t>
          </a:r>
          <a:r>
            <a:rPr kumimoji="1" lang="ja-JP" altLang="en-US" sz="1200">
              <a:latin typeface="ＭＳ ゴシック" pitchFamily="49" charset="-128"/>
              <a:ea typeface="ＭＳ ゴシック" pitchFamily="49" charset="-128"/>
            </a:rPr>
            <a:t>百万円）したものの、令和元年度においては再び増加（</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百万円）しており、今後も辺地対策事業債を活用した事業等の計画があるため、増加が予想される。</a:t>
          </a:r>
        </a:p>
        <a:p>
          <a:r>
            <a:rPr kumimoji="1" lang="ja-JP" altLang="en-US" sz="1200">
              <a:latin typeface="ＭＳ ゴシック" pitchFamily="49" charset="-128"/>
              <a:ea typeface="ＭＳ ゴシック" pitchFamily="49" charset="-128"/>
            </a:rPr>
            <a:t>その一方で基金の新規積立により充当可能基金が増加してきたことや、交付税措置率の高い地方債を中心に起債発行しているため基準財政需要額算入見込額が増加し、結果的には将来負担比率の分子は低い数値となっている。</a:t>
          </a:r>
        </a:p>
        <a:p>
          <a:r>
            <a:rPr kumimoji="1" lang="ja-JP" altLang="en-US" sz="1200">
              <a:latin typeface="ＭＳ ゴシック" pitchFamily="49" charset="-128"/>
              <a:ea typeface="ＭＳ ゴシック" pitchFamily="49" charset="-128"/>
            </a:rPr>
            <a:t>しかしながら、地方債の現在高の増加傾向は看過できない問題であるため、実施事業を選定し過度な地方債発行とならないよう注意する必要がある。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令和元年度において、新規に災害等救助基金へ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百万円、地域防災情報等提供施設整備基金へ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百万円積立てしたほか、基金利子として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利息の再積立により微増していく予定だが、今後、単身者向け村営住宅の建設や小中学校統合に伴う学校教育施設整備や中部横断自動車道に係る接続道路や周辺整備事業へ基金充当を計画しているため、地域振興基金を中心に取り崩しを予定しており、中長期的には減少す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新型コロナ対策事業費が大きく増加する事態になった場合には、基金充当を行う。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地域振興基金：魅力ある地域づくりに資するための地域振興事業に必要となる費用の財源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広域的行政施設整備基金：行政区を超えた広域的行政施設の老朽化や不足のための施設整備のための財源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社会教育施設基金：社会教育施設の整備のための財源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地域防災情報等提供施設整備基金：地域防災情報等提供施設の整備及び健全な運営に必要となる費用の財源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広域的行政施設整備基金：基金利子の再積立（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社会教育施設基金：基金利子の再積立（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地域防災情報等提供施設整備基金：施設加入金の新規積立（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地域振興基金：小中学校統合に伴う学校教育施設整備や中部横断自動車道に係る接続道路及び周辺整備事業に充当する予定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地域防災情報等提供施設整備基金：施設の新規加入金を毎年度新規積立する予定であるため、毎年度概ね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百万円づつ増加する見込み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年度ごとの事業量変動や、大規模災害の発生等の緊急を要する財政需要に対応するため、標準財政規模の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割を目途に積み立てることとしている。現在の残高（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655,537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千円）は標準財政規模（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2,294,263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％であるため、短期的には新規に積み立てる予定はなく、中長期的にも取り崩す予定はないため、減少は見込んでいない。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しかしながら、新型コロナ対策事業費が大きく増加した場合には取り崩す予定としている。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基金利子の再積立（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地方債の償還計画を踏まえ、短期的には新規に積み立てる予定はなく、また中長期的にも取り崩す予定はないため、減少は見込んでいない。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O56"/>
  <sheetViews>
    <sheetView showGridLines="0" tabSelected="1" workbookViewId="0">
      <selection activeCell="L11" sqref="L11:Q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81</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83</v>
      </c>
      <c r="C3" s="403"/>
      <c r="D3" s="403"/>
      <c r="E3" s="404"/>
      <c r="F3" s="404"/>
      <c r="G3" s="404"/>
      <c r="H3" s="404"/>
      <c r="I3" s="404"/>
      <c r="J3" s="404"/>
      <c r="K3" s="404"/>
      <c r="L3" s="404" t="s">
        <v>84</v>
      </c>
      <c r="M3" s="404"/>
      <c r="N3" s="404"/>
      <c r="O3" s="404"/>
      <c r="P3" s="404"/>
      <c r="Q3" s="404"/>
      <c r="R3" s="411"/>
      <c r="S3" s="411"/>
      <c r="T3" s="411"/>
      <c r="U3" s="411"/>
      <c r="V3" s="412"/>
      <c r="W3" s="386" t="s">
        <v>85</v>
      </c>
      <c r="X3" s="387"/>
      <c r="Y3" s="387"/>
      <c r="Z3" s="387"/>
      <c r="AA3" s="387"/>
      <c r="AB3" s="403"/>
      <c r="AC3" s="411" t="s">
        <v>86</v>
      </c>
      <c r="AD3" s="387"/>
      <c r="AE3" s="387"/>
      <c r="AF3" s="387"/>
      <c r="AG3" s="387"/>
      <c r="AH3" s="387"/>
      <c r="AI3" s="387"/>
      <c r="AJ3" s="387"/>
      <c r="AK3" s="387"/>
      <c r="AL3" s="388"/>
      <c r="AM3" s="386" t="s">
        <v>87</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88</v>
      </c>
      <c r="BO3" s="387"/>
      <c r="BP3" s="387"/>
      <c r="BQ3" s="387"/>
      <c r="BR3" s="387"/>
      <c r="BS3" s="387"/>
      <c r="BT3" s="387"/>
      <c r="BU3" s="388"/>
      <c r="BV3" s="386" t="s">
        <v>89</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90</v>
      </c>
      <c r="CU3" s="387"/>
      <c r="CV3" s="387"/>
      <c r="CW3" s="387"/>
      <c r="CX3" s="387"/>
      <c r="CY3" s="387"/>
      <c r="CZ3" s="387"/>
      <c r="DA3" s="388"/>
      <c r="DB3" s="386" t="s">
        <v>91</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92</v>
      </c>
      <c r="AZ4" s="390"/>
      <c r="BA4" s="390"/>
      <c r="BB4" s="390"/>
      <c r="BC4" s="390"/>
      <c r="BD4" s="390"/>
      <c r="BE4" s="390"/>
      <c r="BF4" s="390"/>
      <c r="BG4" s="390"/>
      <c r="BH4" s="390"/>
      <c r="BI4" s="390"/>
      <c r="BJ4" s="390"/>
      <c r="BK4" s="390"/>
      <c r="BL4" s="390"/>
      <c r="BM4" s="391"/>
      <c r="BN4" s="392">
        <v>4203669</v>
      </c>
      <c r="BO4" s="393"/>
      <c r="BP4" s="393"/>
      <c r="BQ4" s="393"/>
      <c r="BR4" s="393"/>
      <c r="BS4" s="393"/>
      <c r="BT4" s="393"/>
      <c r="BU4" s="394"/>
      <c r="BV4" s="392">
        <v>3902344</v>
      </c>
      <c r="BW4" s="393"/>
      <c r="BX4" s="393"/>
      <c r="BY4" s="393"/>
      <c r="BZ4" s="393"/>
      <c r="CA4" s="393"/>
      <c r="CB4" s="393"/>
      <c r="CC4" s="394"/>
      <c r="CD4" s="395" t="s">
        <v>93</v>
      </c>
      <c r="CE4" s="396"/>
      <c r="CF4" s="396"/>
      <c r="CG4" s="396"/>
      <c r="CH4" s="396"/>
      <c r="CI4" s="396"/>
      <c r="CJ4" s="396"/>
      <c r="CK4" s="396"/>
      <c r="CL4" s="396"/>
      <c r="CM4" s="396"/>
      <c r="CN4" s="396"/>
      <c r="CO4" s="396"/>
      <c r="CP4" s="396"/>
      <c r="CQ4" s="396"/>
      <c r="CR4" s="396"/>
      <c r="CS4" s="397"/>
      <c r="CT4" s="398">
        <v>21.7</v>
      </c>
      <c r="CU4" s="399"/>
      <c r="CV4" s="399"/>
      <c r="CW4" s="399"/>
      <c r="CX4" s="399"/>
      <c r="CY4" s="399"/>
      <c r="CZ4" s="399"/>
      <c r="DA4" s="400"/>
      <c r="DB4" s="398">
        <v>18.399999999999999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94</v>
      </c>
      <c r="AN5" s="459"/>
      <c r="AO5" s="459"/>
      <c r="AP5" s="459"/>
      <c r="AQ5" s="459"/>
      <c r="AR5" s="459"/>
      <c r="AS5" s="459"/>
      <c r="AT5" s="460"/>
      <c r="AU5" s="461" t="s">
        <v>95</v>
      </c>
      <c r="AV5" s="462"/>
      <c r="AW5" s="462"/>
      <c r="AX5" s="462"/>
      <c r="AY5" s="463" t="s">
        <v>96</v>
      </c>
      <c r="AZ5" s="464"/>
      <c r="BA5" s="464"/>
      <c r="BB5" s="464"/>
      <c r="BC5" s="464"/>
      <c r="BD5" s="464"/>
      <c r="BE5" s="464"/>
      <c r="BF5" s="464"/>
      <c r="BG5" s="464"/>
      <c r="BH5" s="464"/>
      <c r="BI5" s="464"/>
      <c r="BJ5" s="464"/>
      <c r="BK5" s="464"/>
      <c r="BL5" s="464"/>
      <c r="BM5" s="465"/>
      <c r="BN5" s="429">
        <v>3605115</v>
      </c>
      <c r="BO5" s="430"/>
      <c r="BP5" s="430"/>
      <c r="BQ5" s="430"/>
      <c r="BR5" s="430"/>
      <c r="BS5" s="430"/>
      <c r="BT5" s="430"/>
      <c r="BU5" s="431"/>
      <c r="BV5" s="429">
        <v>3265834</v>
      </c>
      <c r="BW5" s="430"/>
      <c r="BX5" s="430"/>
      <c r="BY5" s="430"/>
      <c r="BZ5" s="430"/>
      <c r="CA5" s="430"/>
      <c r="CB5" s="430"/>
      <c r="CC5" s="431"/>
      <c r="CD5" s="432" t="s">
        <v>97</v>
      </c>
      <c r="CE5" s="433"/>
      <c r="CF5" s="433"/>
      <c r="CG5" s="433"/>
      <c r="CH5" s="433"/>
      <c r="CI5" s="433"/>
      <c r="CJ5" s="433"/>
      <c r="CK5" s="433"/>
      <c r="CL5" s="433"/>
      <c r="CM5" s="433"/>
      <c r="CN5" s="433"/>
      <c r="CO5" s="433"/>
      <c r="CP5" s="433"/>
      <c r="CQ5" s="433"/>
      <c r="CR5" s="433"/>
      <c r="CS5" s="434"/>
      <c r="CT5" s="426">
        <v>74.3</v>
      </c>
      <c r="CU5" s="427"/>
      <c r="CV5" s="427"/>
      <c r="CW5" s="427"/>
      <c r="CX5" s="427"/>
      <c r="CY5" s="427"/>
      <c r="CZ5" s="427"/>
      <c r="DA5" s="428"/>
      <c r="DB5" s="426">
        <v>76.400000000000006</v>
      </c>
      <c r="DC5" s="427"/>
      <c r="DD5" s="427"/>
      <c r="DE5" s="427"/>
      <c r="DF5" s="427"/>
      <c r="DG5" s="427"/>
      <c r="DH5" s="427"/>
      <c r="DI5" s="428"/>
      <c r="DJ5" s="186"/>
      <c r="DK5" s="186"/>
      <c r="DL5" s="186"/>
      <c r="DM5" s="186"/>
      <c r="DN5" s="186"/>
      <c r="DO5" s="186"/>
    </row>
    <row r="6" spans="1:119" ht="18.75" customHeight="1" x14ac:dyDescent="0.15">
      <c r="A6" s="187"/>
      <c r="B6" s="435" t="s">
        <v>98</v>
      </c>
      <c r="C6" s="436"/>
      <c r="D6" s="436"/>
      <c r="E6" s="437"/>
      <c r="F6" s="437"/>
      <c r="G6" s="437"/>
      <c r="H6" s="437"/>
      <c r="I6" s="437"/>
      <c r="J6" s="437"/>
      <c r="K6" s="437"/>
      <c r="L6" s="437" t="s">
        <v>99</v>
      </c>
      <c r="M6" s="437"/>
      <c r="N6" s="437"/>
      <c r="O6" s="437"/>
      <c r="P6" s="437"/>
      <c r="Q6" s="437"/>
      <c r="R6" s="441"/>
      <c r="S6" s="441"/>
      <c r="T6" s="441"/>
      <c r="U6" s="441"/>
      <c r="V6" s="442"/>
      <c r="W6" s="445" t="s">
        <v>100</v>
      </c>
      <c r="X6" s="446"/>
      <c r="Y6" s="446"/>
      <c r="Z6" s="446"/>
      <c r="AA6" s="446"/>
      <c r="AB6" s="436"/>
      <c r="AC6" s="449" t="s">
        <v>101</v>
      </c>
      <c r="AD6" s="450"/>
      <c r="AE6" s="450"/>
      <c r="AF6" s="450"/>
      <c r="AG6" s="450"/>
      <c r="AH6" s="450"/>
      <c r="AI6" s="450"/>
      <c r="AJ6" s="450"/>
      <c r="AK6" s="450"/>
      <c r="AL6" s="451"/>
      <c r="AM6" s="458" t="s">
        <v>102</v>
      </c>
      <c r="AN6" s="459"/>
      <c r="AO6" s="459"/>
      <c r="AP6" s="459"/>
      <c r="AQ6" s="459"/>
      <c r="AR6" s="459"/>
      <c r="AS6" s="459"/>
      <c r="AT6" s="460"/>
      <c r="AU6" s="461" t="s">
        <v>103</v>
      </c>
      <c r="AV6" s="462"/>
      <c r="AW6" s="462"/>
      <c r="AX6" s="462"/>
      <c r="AY6" s="463" t="s">
        <v>104</v>
      </c>
      <c r="AZ6" s="464"/>
      <c r="BA6" s="464"/>
      <c r="BB6" s="464"/>
      <c r="BC6" s="464"/>
      <c r="BD6" s="464"/>
      <c r="BE6" s="464"/>
      <c r="BF6" s="464"/>
      <c r="BG6" s="464"/>
      <c r="BH6" s="464"/>
      <c r="BI6" s="464"/>
      <c r="BJ6" s="464"/>
      <c r="BK6" s="464"/>
      <c r="BL6" s="464"/>
      <c r="BM6" s="465"/>
      <c r="BN6" s="429">
        <v>598554</v>
      </c>
      <c r="BO6" s="430"/>
      <c r="BP6" s="430"/>
      <c r="BQ6" s="430"/>
      <c r="BR6" s="430"/>
      <c r="BS6" s="430"/>
      <c r="BT6" s="430"/>
      <c r="BU6" s="431"/>
      <c r="BV6" s="429">
        <v>636510</v>
      </c>
      <c r="BW6" s="430"/>
      <c r="BX6" s="430"/>
      <c r="BY6" s="430"/>
      <c r="BZ6" s="430"/>
      <c r="CA6" s="430"/>
      <c r="CB6" s="430"/>
      <c r="CC6" s="431"/>
      <c r="CD6" s="432" t="s">
        <v>105</v>
      </c>
      <c r="CE6" s="433"/>
      <c r="CF6" s="433"/>
      <c r="CG6" s="433"/>
      <c r="CH6" s="433"/>
      <c r="CI6" s="433"/>
      <c r="CJ6" s="433"/>
      <c r="CK6" s="433"/>
      <c r="CL6" s="433"/>
      <c r="CM6" s="433"/>
      <c r="CN6" s="433"/>
      <c r="CO6" s="433"/>
      <c r="CP6" s="433"/>
      <c r="CQ6" s="433"/>
      <c r="CR6" s="433"/>
      <c r="CS6" s="434"/>
      <c r="CT6" s="466">
        <v>76.900000000000006</v>
      </c>
      <c r="CU6" s="467"/>
      <c r="CV6" s="467"/>
      <c r="CW6" s="467"/>
      <c r="CX6" s="467"/>
      <c r="CY6" s="467"/>
      <c r="CZ6" s="467"/>
      <c r="DA6" s="468"/>
      <c r="DB6" s="466">
        <v>79.7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106</v>
      </c>
      <c r="AN7" s="459"/>
      <c r="AO7" s="459"/>
      <c r="AP7" s="459"/>
      <c r="AQ7" s="459"/>
      <c r="AR7" s="459"/>
      <c r="AS7" s="459"/>
      <c r="AT7" s="460"/>
      <c r="AU7" s="461" t="s">
        <v>95</v>
      </c>
      <c r="AV7" s="462"/>
      <c r="AW7" s="462"/>
      <c r="AX7" s="462"/>
      <c r="AY7" s="463" t="s">
        <v>107</v>
      </c>
      <c r="AZ7" s="464"/>
      <c r="BA7" s="464"/>
      <c r="BB7" s="464"/>
      <c r="BC7" s="464"/>
      <c r="BD7" s="464"/>
      <c r="BE7" s="464"/>
      <c r="BF7" s="464"/>
      <c r="BG7" s="464"/>
      <c r="BH7" s="464"/>
      <c r="BI7" s="464"/>
      <c r="BJ7" s="464"/>
      <c r="BK7" s="464"/>
      <c r="BL7" s="464"/>
      <c r="BM7" s="465"/>
      <c r="BN7" s="429">
        <v>100848</v>
      </c>
      <c r="BO7" s="430"/>
      <c r="BP7" s="430"/>
      <c r="BQ7" s="430"/>
      <c r="BR7" s="430"/>
      <c r="BS7" s="430"/>
      <c r="BT7" s="430"/>
      <c r="BU7" s="431"/>
      <c r="BV7" s="429">
        <v>219437</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2294263</v>
      </c>
      <c r="CU7" s="430"/>
      <c r="CV7" s="430"/>
      <c r="CW7" s="430"/>
      <c r="CX7" s="430"/>
      <c r="CY7" s="430"/>
      <c r="CZ7" s="430"/>
      <c r="DA7" s="431"/>
      <c r="DB7" s="429">
        <v>2267643</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95</v>
      </c>
      <c r="AV8" s="462"/>
      <c r="AW8" s="462"/>
      <c r="AX8" s="462"/>
      <c r="AY8" s="463" t="s">
        <v>110</v>
      </c>
      <c r="AZ8" s="464"/>
      <c r="BA8" s="464"/>
      <c r="BB8" s="464"/>
      <c r="BC8" s="464"/>
      <c r="BD8" s="464"/>
      <c r="BE8" s="464"/>
      <c r="BF8" s="464"/>
      <c r="BG8" s="464"/>
      <c r="BH8" s="464"/>
      <c r="BI8" s="464"/>
      <c r="BJ8" s="464"/>
      <c r="BK8" s="464"/>
      <c r="BL8" s="464"/>
      <c r="BM8" s="465"/>
      <c r="BN8" s="429">
        <v>497706</v>
      </c>
      <c r="BO8" s="430"/>
      <c r="BP8" s="430"/>
      <c r="BQ8" s="430"/>
      <c r="BR8" s="430"/>
      <c r="BS8" s="430"/>
      <c r="BT8" s="430"/>
      <c r="BU8" s="431"/>
      <c r="BV8" s="429">
        <v>417073</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0.32</v>
      </c>
      <c r="CU8" s="470"/>
      <c r="CV8" s="470"/>
      <c r="CW8" s="470"/>
      <c r="CX8" s="470"/>
      <c r="CY8" s="470"/>
      <c r="CZ8" s="470"/>
      <c r="DA8" s="471"/>
      <c r="DB8" s="469">
        <v>0.32</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3408</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80633</v>
      </c>
      <c r="BO9" s="430"/>
      <c r="BP9" s="430"/>
      <c r="BQ9" s="430"/>
      <c r="BR9" s="430"/>
      <c r="BS9" s="430"/>
      <c r="BT9" s="430"/>
      <c r="BU9" s="431"/>
      <c r="BV9" s="429">
        <v>-163841</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13.7</v>
      </c>
      <c r="CU9" s="427"/>
      <c r="CV9" s="427"/>
      <c r="CW9" s="427"/>
      <c r="CX9" s="427"/>
      <c r="CY9" s="427"/>
      <c r="CZ9" s="427"/>
      <c r="DA9" s="428"/>
      <c r="DB9" s="426">
        <v>18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3528</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275</v>
      </c>
      <c r="BO10" s="430"/>
      <c r="BP10" s="430"/>
      <c r="BQ10" s="430"/>
      <c r="BR10" s="430"/>
      <c r="BS10" s="430"/>
      <c r="BT10" s="430"/>
      <c r="BU10" s="431"/>
      <c r="BV10" s="429">
        <v>275</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138150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3113</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141</v>
      </c>
      <c r="N13" s="521"/>
      <c r="O13" s="521"/>
      <c r="P13" s="521"/>
      <c r="Q13" s="522"/>
      <c r="R13" s="513">
        <v>2899</v>
      </c>
      <c r="S13" s="514"/>
      <c r="T13" s="514"/>
      <c r="U13" s="514"/>
      <c r="V13" s="515"/>
      <c r="W13" s="445" t="s">
        <v>142</v>
      </c>
      <c r="X13" s="446"/>
      <c r="Y13" s="446"/>
      <c r="Z13" s="446"/>
      <c r="AA13" s="446"/>
      <c r="AB13" s="436"/>
      <c r="AC13" s="480">
        <v>1330</v>
      </c>
      <c r="AD13" s="481"/>
      <c r="AE13" s="481"/>
      <c r="AF13" s="481"/>
      <c r="AG13" s="523"/>
      <c r="AH13" s="480">
        <v>1339</v>
      </c>
      <c r="AI13" s="481"/>
      <c r="AJ13" s="481"/>
      <c r="AK13" s="481"/>
      <c r="AL13" s="482"/>
      <c r="AM13" s="458" t="s">
        <v>143</v>
      </c>
      <c r="AN13" s="459"/>
      <c r="AO13" s="459"/>
      <c r="AP13" s="459"/>
      <c r="AQ13" s="459"/>
      <c r="AR13" s="459"/>
      <c r="AS13" s="459"/>
      <c r="AT13" s="460"/>
      <c r="AU13" s="461" t="s">
        <v>144</v>
      </c>
      <c r="AV13" s="462"/>
      <c r="AW13" s="462"/>
      <c r="AX13" s="462"/>
      <c r="AY13" s="463" t="s">
        <v>145</v>
      </c>
      <c r="AZ13" s="464"/>
      <c r="BA13" s="464"/>
      <c r="BB13" s="464"/>
      <c r="BC13" s="464"/>
      <c r="BD13" s="464"/>
      <c r="BE13" s="464"/>
      <c r="BF13" s="464"/>
      <c r="BG13" s="464"/>
      <c r="BH13" s="464"/>
      <c r="BI13" s="464"/>
      <c r="BJ13" s="464"/>
      <c r="BK13" s="464"/>
      <c r="BL13" s="464"/>
      <c r="BM13" s="465"/>
      <c r="BN13" s="429">
        <v>80908</v>
      </c>
      <c r="BO13" s="430"/>
      <c r="BP13" s="430"/>
      <c r="BQ13" s="430"/>
      <c r="BR13" s="430"/>
      <c r="BS13" s="430"/>
      <c r="BT13" s="430"/>
      <c r="BU13" s="431"/>
      <c r="BV13" s="429">
        <v>-25416</v>
      </c>
      <c r="BW13" s="430"/>
      <c r="BX13" s="430"/>
      <c r="BY13" s="430"/>
      <c r="BZ13" s="430"/>
      <c r="CA13" s="430"/>
      <c r="CB13" s="430"/>
      <c r="CC13" s="431"/>
      <c r="CD13" s="432" t="s">
        <v>146</v>
      </c>
      <c r="CE13" s="433"/>
      <c r="CF13" s="433"/>
      <c r="CG13" s="433"/>
      <c r="CH13" s="433"/>
      <c r="CI13" s="433"/>
      <c r="CJ13" s="433"/>
      <c r="CK13" s="433"/>
      <c r="CL13" s="433"/>
      <c r="CM13" s="433"/>
      <c r="CN13" s="433"/>
      <c r="CO13" s="433"/>
      <c r="CP13" s="433"/>
      <c r="CQ13" s="433"/>
      <c r="CR13" s="433"/>
      <c r="CS13" s="434"/>
      <c r="CT13" s="426">
        <v>0</v>
      </c>
      <c r="CU13" s="427"/>
      <c r="CV13" s="427"/>
      <c r="CW13" s="427"/>
      <c r="CX13" s="427"/>
      <c r="CY13" s="427"/>
      <c r="CZ13" s="427"/>
      <c r="DA13" s="428"/>
      <c r="DB13" s="426">
        <v>-0.1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147</v>
      </c>
      <c r="M14" s="511"/>
      <c r="N14" s="511"/>
      <c r="O14" s="511"/>
      <c r="P14" s="511"/>
      <c r="Q14" s="512"/>
      <c r="R14" s="513">
        <v>3125</v>
      </c>
      <c r="S14" s="514"/>
      <c r="T14" s="514"/>
      <c r="U14" s="514"/>
      <c r="V14" s="515"/>
      <c r="W14" s="419"/>
      <c r="X14" s="420"/>
      <c r="Y14" s="420"/>
      <c r="Z14" s="420"/>
      <c r="AA14" s="420"/>
      <c r="AB14" s="409"/>
      <c r="AC14" s="516">
        <v>60.7</v>
      </c>
      <c r="AD14" s="517"/>
      <c r="AE14" s="517"/>
      <c r="AF14" s="517"/>
      <c r="AG14" s="518"/>
      <c r="AH14" s="516">
        <v>61.4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148</v>
      </c>
      <c r="CE14" s="525"/>
      <c r="CF14" s="525"/>
      <c r="CG14" s="525"/>
      <c r="CH14" s="525"/>
      <c r="CI14" s="525"/>
      <c r="CJ14" s="525"/>
      <c r="CK14" s="525"/>
      <c r="CL14" s="525"/>
      <c r="CM14" s="525"/>
      <c r="CN14" s="525"/>
      <c r="CO14" s="525"/>
      <c r="CP14" s="525"/>
      <c r="CQ14" s="525"/>
      <c r="CR14" s="525"/>
      <c r="CS14" s="526"/>
      <c r="CT14" s="527" t="s">
        <v>149</v>
      </c>
      <c r="CU14" s="528"/>
      <c r="CV14" s="528"/>
      <c r="CW14" s="528"/>
      <c r="CX14" s="528"/>
      <c r="CY14" s="528"/>
      <c r="CZ14" s="528"/>
      <c r="DA14" s="529"/>
      <c r="DB14" s="527" t="s">
        <v>149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150</v>
      </c>
      <c r="N15" s="521"/>
      <c r="O15" s="521"/>
      <c r="P15" s="521"/>
      <c r="Q15" s="522"/>
      <c r="R15" s="513">
        <v>2953</v>
      </c>
      <c r="S15" s="514"/>
      <c r="T15" s="514"/>
      <c r="U15" s="514"/>
      <c r="V15" s="515"/>
      <c r="W15" s="445" t="s">
        <v>151</v>
      </c>
      <c r="X15" s="446"/>
      <c r="Y15" s="446"/>
      <c r="Z15" s="446"/>
      <c r="AA15" s="446"/>
      <c r="AB15" s="436"/>
      <c r="AC15" s="480">
        <v>105</v>
      </c>
      <c r="AD15" s="481"/>
      <c r="AE15" s="481"/>
      <c r="AF15" s="481"/>
      <c r="AG15" s="523"/>
      <c r="AH15" s="480">
        <v>113</v>
      </c>
      <c r="AI15" s="481"/>
      <c r="AJ15" s="481"/>
      <c r="AK15" s="481"/>
      <c r="AL15" s="482"/>
      <c r="AM15" s="458"/>
      <c r="AN15" s="459"/>
      <c r="AO15" s="459"/>
      <c r="AP15" s="459"/>
      <c r="AQ15" s="459"/>
      <c r="AR15" s="459"/>
      <c r="AS15" s="459"/>
      <c r="AT15" s="460"/>
      <c r="AU15" s="461"/>
      <c r="AV15" s="462"/>
      <c r="AW15" s="462"/>
      <c r="AX15" s="462"/>
      <c r="AY15" s="389" t="s">
        <v>152</v>
      </c>
      <c r="AZ15" s="390"/>
      <c r="BA15" s="390"/>
      <c r="BB15" s="390"/>
      <c r="BC15" s="390"/>
      <c r="BD15" s="390"/>
      <c r="BE15" s="390"/>
      <c r="BF15" s="390"/>
      <c r="BG15" s="390"/>
      <c r="BH15" s="390"/>
      <c r="BI15" s="390"/>
      <c r="BJ15" s="390"/>
      <c r="BK15" s="390"/>
      <c r="BL15" s="390"/>
      <c r="BM15" s="391"/>
      <c r="BN15" s="392">
        <v>650094</v>
      </c>
      <c r="BO15" s="393"/>
      <c r="BP15" s="393"/>
      <c r="BQ15" s="393"/>
      <c r="BR15" s="393"/>
      <c r="BS15" s="393"/>
      <c r="BT15" s="393"/>
      <c r="BU15" s="394"/>
      <c r="BV15" s="392">
        <v>668562</v>
      </c>
      <c r="BW15" s="393"/>
      <c r="BX15" s="393"/>
      <c r="BY15" s="393"/>
      <c r="BZ15" s="393"/>
      <c r="CA15" s="393"/>
      <c r="CB15" s="393"/>
      <c r="CC15" s="394"/>
      <c r="CD15" s="530" t="s">
        <v>153</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154</v>
      </c>
      <c r="M16" s="541"/>
      <c r="N16" s="541"/>
      <c r="O16" s="541"/>
      <c r="P16" s="541"/>
      <c r="Q16" s="542"/>
      <c r="R16" s="533" t="s">
        <v>155</v>
      </c>
      <c r="S16" s="534"/>
      <c r="T16" s="534"/>
      <c r="U16" s="534"/>
      <c r="V16" s="535"/>
      <c r="W16" s="419"/>
      <c r="X16" s="420"/>
      <c r="Y16" s="420"/>
      <c r="Z16" s="420"/>
      <c r="AA16" s="420"/>
      <c r="AB16" s="409"/>
      <c r="AC16" s="516">
        <v>4.8</v>
      </c>
      <c r="AD16" s="517"/>
      <c r="AE16" s="517"/>
      <c r="AF16" s="517"/>
      <c r="AG16" s="518"/>
      <c r="AH16" s="516">
        <v>5.2</v>
      </c>
      <c r="AI16" s="517"/>
      <c r="AJ16" s="517"/>
      <c r="AK16" s="517"/>
      <c r="AL16" s="519"/>
      <c r="AM16" s="458"/>
      <c r="AN16" s="459"/>
      <c r="AO16" s="459"/>
      <c r="AP16" s="459"/>
      <c r="AQ16" s="459"/>
      <c r="AR16" s="459"/>
      <c r="AS16" s="459"/>
      <c r="AT16" s="460"/>
      <c r="AU16" s="461"/>
      <c r="AV16" s="462"/>
      <c r="AW16" s="462"/>
      <c r="AX16" s="462"/>
      <c r="AY16" s="463" t="s">
        <v>156</v>
      </c>
      <c r="AZ16" s="464"/>
      <c r="BA16" s="464"/>
      <c r="BB16" s="464"/>
      <c r="BC16" s="464"/>
      <c r="BD16" s="464"/>
      <c r="BE16" s="464"/>
      <c r="BF16" s="464"/>
      <c r="BG16" s="464"/>
      <c r="BH16" s="464"/>
      <c r="BI16" s="464"/>
      <c r="BJ16" s="464"/>
      <c r="BK16" s="464"/>
      <c r="BL16" s="464"/>
      <c r="BM16" s="465"/>
      <c r="BN16" s="429">
        <v>2056438</v>
      </c>
      <c r="BO16" s="430"/>
      <c r="BP16" s="430"/>
      <c r="BQ16" s="430"/>
      <c r="BR16" s="430"/>
      <c r="BS16" s="430"/>
      <c r="BT16" s="430"/>
      <c r="BU16" s="431"/>
      <c r="BV16" s="429">
        <v>2004857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157</v>
      </c>
      <c r="N17" s="537"/>
      <c r="O17" s="537"/>
      <c r="P17" s="537"/>
      <c r="Q17" s="538"/>
      <c r="R17" s="533" t="s">
        <v>158</v>
      </c>
      <c r="S17" s="534"/>
      <c r="T17" s="534"/>
      <c r="U17" s="534"/>
      <c r="V17" s="535"/>
      <c r="W17" s="445" t="s">
        <v>159</v>
      </c>
      <c r="X17" s="446"/>
      <c r="Y17" s="446"/>
      <c r="Z17" s="446"/>
      <c r="AA17" s="446"/>
      <c r="AB17" s="436"/>
      <c r="AC17" s="480">
        <v>757</v>
      </c>
      <c r="AD17" s="481"/>
      <c r="AE17" s="481"/>
      <c r="AF17" s="481"/>
      <c r="AG17" s="523"/>
      <c r="AH17" s="480">
        <v>729</v>
      </c>
      <c r="AI17" s="481"/>
      <c r="AJ17" s="481"/>
      <c r="AK17" s="481"/>
      <c r="AL17" s="482"/>
      <c r="AM17" s="458"/>
      <c r="AN17" s="459"/>
      <c r="AO17" s="459"/>
      <c r="AP17" s="459"/>
      <c r="AQ17" s="459"/>
      <c r="AR17" s="459"/>
      <c r="AS17" s="459"/>
      <c r="AT17" s="460"/>
      <c r="AU17" s="461"/>
      <c r="AV17" s="462"/>
      <c r="AW17" s="462"/>
      <c r="AX17" s="462"/>
      <c r="AY17" s="463" t="s">
        <v>160</v>
      </c>
      <c r="AZ17" s="464"/>
      <c r="BA17" s="464"/>
      <c r="BB17" s="464"/>
      <c r="BC17" s="464"/>
      <c r="BD17" s="464"/>
      <c r="BE17" s="464"/>
      <c r="BF17" s="464"/>
      <c r="BG17" s="464"/>
      <c r="BH17" s="464"/>
      <c r="BI17" s="464"/>
      <c r="BJ17" s="464"/>
      <c r="BK17" s="464"/>
      <c r="BL17" s="464"/>
      <c r="BM17" s="465"/>
      <c r="BN17" s="429">
        <v>811489</v>
      </c>
      <c r="BO17" s="430"/>
      <c r="BP17" s="430"/>
      <c r="BQ17" s="430"/>
      <c r="BR17" s="430"/>
      <c r="BS17" s="430"/>
      <c r="BT17" s="430"/>
      <c r="BU17" s="431"/>
      <c r="BV17" s="429">
        <v>837162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161</v>
      </c>
      <c r="C18" s="472"/>
      <c r="D18" s="472"/>
      <c r="E18" s="544"/>
      <c r="F18" s="544"/>
      <c r="G18" s="544"/>
      <c r="H18" s="544"/>
      <c r="I18" s="544"/>
      <c r="J18" s="544"/>
      <c r="K18" s="544"/>
      <c r="L18" s="545">
        <v>133.09</v>
      </c>
      <c r="M18" s="545"/>
      <c r="N18" s="545"/>
      <c r="O18" s="545"/>
      <c r="P18" s="545"/>
      <c r="Q18" s="545"/>
      <c r="R18" s="546"/>
      <c r="S18" s="546"/>
      <c r="T18" s="546"/>
      <c r="U18" s="546"/>
      <c r="V18" s="547"/>
      <c r="W18" s="447"/>
      <c r="X18" s="448"/>
      <c r="Y18" s="448"/>
      <c r="Z18" s="448"/>
      <c r="AA18" s="448"/>
      <c r="AB18" s="439"/>
      <c r="AC18" s="548">
        <v>34.5</v>
      </c>
      <c r="AD18" s="549"/>
      <c r="AE18" s="549"/>
      <c r="AF18" s="549"/>
      <c r="AG18" s="550"/>
      <c r="AH18" s="548">
        <v>33.4</v>
      </c>
      <c r="AI18" s="549"/>
      <c r="AJ18" s="549"/>
      <c r="AK18" s="549"/>
      <c r="AL18" s="551"/>
      <c r="AM18" s="458"/>
      <c r="AN18" s="459"/>
      <c r="AO18" s="459"/>
      <c r="AP18" s="459"/>
      <c r="AQ18" s="459"/>
      <c r="AR18" s="459"/>
      <c r="AS18" s="459"/>
      <c r="AT18" s="460"/>
      <c r="AU18" s="461"/>
      <c r="AV18" s="462"/>
      <c r="AW18" s="462"/>
      <c r="AX18" s="462"/>
      <c r="AY18" s="463" t="s">
        <v>162</v>
      </c>
      <c r="AZ18" s="464"/>
      <c r="BA18" s="464"/>
      <c r="BB18" s="464"/>
      <c r="BC18" s="464"/>
      <c r="BD18" s="464"/>
      <c r="BE18" s="464"/>
      <c r="BF18" s="464"/>
      <c r="BG18" s="464"/>
      <c r="BH18" s="464"/>
      <c r="BI18" s="464"/>
      <c r="BJ18" s="464"/>
      <c r="BK18" s="464"/>
      <c r="BL18" s="464"/>
      <c r="BM18" s="465"/>
      <c r="BN18" s="429">
        <v>1751187</v>
      </c>
      <c r="BO18" s="430"/>
      <c r="BP18" s="430"/>
      <c r="BQ18" s="430"/>
      <c r="BR18" s="430"/>
      <c r="BS18" s="430"/>
      <c r="BT18" s="430"/>
      <c r="BU18" s="431"/>
      <c r="BV18" s="429">
        <v>1724574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163</v>
      </c>
      <c r="C19" s="472"/>
      <c r="D19" s="472"/>
      <c r="E19" s="544"/>
      <c r="F19" s="544"/>
      <c r="G19" s="544"/>
      <c r="H19" s="544"/>
      <c r="I19" s="544"/>
      <c r="J19" s="544"/>
      <c r="K19" s="544"/>
      <c r="L19" s="552">
        <v>26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164</v>
      </c>
      <c r="AZ19" s="464"/>
      <c r="BA19" s="464"/>
      <c r="BB19" s="464"/>
      <c r="BC19" s="464"/>
      <c r="BD19" s="464"/>
      <c r="BE19" s="464"/>
      <c r="BF19" s="464"/>
      <c r="BG19" s="464"/>
      <c r="BH19" s="464"/>
      <c r="BI19" s="464"/>
      <c r="BJ19" s="464"/>
      <c r="BK19" s="464"/>
      <c r="BL19" s="464"/>
      <c r="BM19" s="465"/>
      <c r="BN19" s="429">
        <v>3021262</v>
      </c>
      <c r="BO19" s="430"/>
      <c r="BP19" s="430"/>
      <c r="BQ19" s="430"/>
      <c r="BR19" s="430"/>
      <c r="BS19" s="430"/>
      <c r="BT19" s="430"/>
      <c r="BU19" s="431"/>
      <c r="BV19" s="429">
        <v>3009465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165</v>
      </c>
      <c r="C20" s="472"/>
      <c r="D20" s="472"/>
      <c r="E20" s="544"/>
      <c r="F20" s="544"/>
      <c r="G20" s="544"/>
      <c r="H20" s="544"/>
      <c r="I20" s="544"/>
      <c r="J20" s="544"/>
      <c r="K20" s="544"/>
      <c r="L20" s="552">
        <v>1036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166</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167</v>
      </c>
      <c r="C22" s="567"/>
      <c r="D22" s="568"/>
      <c r="E22" s="441" t="s">
        <v>1</v>
      </c>
      <c r="F22" s="446"/>
      <c r="G22" s="446"/>
      <c r="H22" s="446"/>
      <c r="I22" s="446"/>
      <c r="J22" s="446"/>
      <c r="K22" s="436"/>
      <c r="L22" s="441" t="s">
        <v>168</v>
      </c>
      <c r="M22" s="446"/>
      <c r="N22" s="446"/>
      <c r="O22" s="446"/>
      <c r="P22" s="436"/>
      <c r="Q22" s="575" t="s">
        <v>169</v>
      </c>
      <c r="R22" s="576"/>
      <c r="S22" s="576"/>
      <c r="T22" s="576"/>
      <c r="U22" s="576"/>
      <c r="V22" s="577"/>
      <c r="W22" s="581" t="s">
        <v>170</v>
      </c>
      <c r="X22" s="567"/>
      <c r="Y22" s="568"/>
      <c r="Z22" s="441" t="s">
        <v>1</v>
      </c>
      <c r="AA22" s="446"/>
      <c r="AB22" s="446"/>
      <c r="AC22" s="446"/>
      <c r="AD22" s="446"/>
      <c r="AE22" s="446"/>
      <c r="AF22" s="446"/>
      <c r="AG22" s="436"/>
      <c r="AH22" s="594" t="s">
        <v>171</v>
      </c>
      <c r="AI22" s="446"/>
      <c r="AJ22" s="446"/>
      <c r="AK22" s="446"/>
      <c r="AL22" s="436"/>
      <c r="AM22" s="594" t="s">
        <v>172</v>
      </c>
      <c r="AN22" s="595"/>
      <c r="AO22" s="595"/>
      <c r="AP22" s="595"/>
      <c r="AQ22" s="595"/>
      <c r="AR22" s="596"/>
      <c r="AS22" s="575" t="s">
        <v>169</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173</v>
      </c>
      <c r="AZ23" s="390"/>
      <c r="BA23" s="390"/>
      <c r="BB23" s="390"/>
      <c r="BC23" s="390"/>
      <c r="BD23" s="390"/>
      <c r="BE23" s="390"/>
      <c r="BF23" s="390"/>
      <c r="BG23" s="390"/>
      <c r="BH23" s="390"/>
      <c r="BI23" s="390"/>
      <c r="BJ23" s="390"/>
      <c r="BK23" s="390"/>
      <c r="BL23" s="390"/>
      <c r="BM23" s="391"/>
      <c r="BN23" s="429">
        <v>3793361</v>
      </c>
      <c r="BO23" s="430"/>
      <c r="BP23" s="430"/>
      <c r="BQ23" s="430"/>
      <c r="BR23" s="430"/>
      <c r="BS23" s="430"/>
      <c r="BT23" s="430"/>
      <c r="BU23" s="431"/>
      <c r="BV23" s="429">
        <v>3765038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174</v>
      </c>
      <c r="F24" s="459"/>
      <c r="G24" s="459"/>
      <c r="H24" s="459"/>
      <c r="I24" s="459"/>
      <c r="J24" s="459"/>
      <c r="K24" s="460"/>
      <c r="L24" s="480">
        <v>1</v>
      </c>
      <c r="M24" s="481"/>
      <c r="N24" s="481"/>
      <c r="O24" s="481"/>
      <c r="P24" s="523"/>
      <c r="Q24" s="480">
        <v>7450</v>
      </c>
      <c r="R24" s="481"/>
      <c r="S24" s="481"/>
      <c r="T24" s="481"/>
      <c r="U24" s="481"/>
      <c r="V24" s="523"/>
      <c r="W24" s="582"/>
      <c r="X24" s="570"/>
      <c r="Y24" s="571"/>
      <c r="Z24" s="479" t="s">
        <v>175</v>
      </c>
      <c r="AA24" s="459"/>
      <c r="AB24" s="459"/>
      <c r="AC24" s="459"/>
      <c r="AD24" s="459"/>
      <c r="AE24" s="459"/>
      <c r="AF24" s="459"/>
      <c r="AG24" s="460"/>
      <c r="AH24" s="480">
        <v>49</v>
      </c>
      <c r="AI24" s="481"/>
      <c r="AJ24" s="481"/>
      <c r="AK24" s="481"/>
      <c r="AL24" s="523"/>
      <c r="AM24" s="480">
        <v>149597</v>
      </c>
      <c r="AN24" s="481"/>
      <c r="AO24" s="481"/>
      <c r="AP24" s="481"/>
      <c r="AQ24" s="481"/>
      <c r="AR24" s="523"/>
      <c r="AS24" s="480">
        <v>3053</v>
      </c>
      <c r="AT24" s="481"/>
      <c r="AU24" s="481"/>
      <c r="AV24" s="481"/>
      <c r="AW24" s="481"/>
      <c r="AX24" s="482"/>
      <c r="AY24" s="602" t="s">
        <v>176</v>
      </c>
      <c r="AZ24" s="603"/>
      <c r="BA24" s="603"/>
      <c r="BB24" s="603"/>
      <c r="BC24" s="603"/>
      <c r="BD24" s="603"/>
      <c r="BE24" s="603"/>
      <c r="BF24" s="603"/>
      <c r="BG24" s="603"/>
      <c r="BH24" s="603"/>
      <c r="BI24" s="603"/>
      <c r="BJ24" s="603"/>
      <c r="BK24" s="603"/>
      <c r="BL24" s="603"/>
      <c r="BM24" s="604"/>
      <c r="BN24" s="429">
        <v>3103401</v>
      </c>
      <c r="BO24" s="430"/>
      <c r="BP24" s="430"/>
      <c r="BQ24" s="430"/>
      <c r="BR24" s="430"/>
      <c r="BS24" s="430"/>
      <c r="BT24" s="430"/>
      <c r="BU24" s="431"/>
      <c r="BV24" s="429">
        <v>3163375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177</v>
      </c>
      <c r="F25" s="459"/>
      <c r="G25" s="459"/>
      <c r="H25" s="459"/>
      <c r="I25" s="459"/>
      <c r="J25" s="459"/>
      <c r="K25" s="460"/>
      <c r="L25" s="480">
        <v>1</v>
      </c>
      <c r="M25" s="481"/>
      <c r="N25" s="481"/>
      <c r="O25" s="481"/>
      <c r="P25" s="523"/>
      <c r="Q25" s="480">
        <v>6010</v>
      </c>
      <c r="R25" s="481"/>
      <c r="S25" s="481"/>
      <c r="T25" s="481"/>
      <c r="U25" s="481"/>
      <c r="V25" s="523"/>
      <c r="W25" s="582"/>
      <c r="X25" s="570"/>
      <c r="Y25" s="571"/>
      <c r="Z25" s="479" t="s">
        <v>178</v>
      </c>
      <c r="AA25" s="459"/>
      <c r="AB25" s="459"/>
      <c r="AC25" s="459"/>
      <c r="AD25" s="459"/>
      <c r="AE25" s="459"/>
      <c r="AF25" s="459"/>
      <c r="AG25" s="460"/>
      <c r="AH25" s="480" t="s">
        <v>140</v>
      </c>
      <c r="AI25" s="481"/>
      <c r="AJ25" s="481"/>
      <c r="AK25" s="481"/>
      <c r="AL25" s="523"/>
      <c r="AM25" s="480" t="s">
        <v>139</v>
      </c>
      <c r="AN25" s="481"/>
      <c r="AO25" s="481"/>
      <c r="AP25" s="481"/>
      <c r="AQ25" s="481"/>
      <c r="AR25" s="523"/>
      <c r="AS25" s="480" t="s">
        <v>139</v>
      </c>
      <c r="AT25" s="481"/>
      <c r="AU25" s="481"/>
      <c r="AV25" s="481"/>
      <c r="AW25" s="481"/>
      <c r="AX25" s="482"/>
      <c r="AY25" s="389" t="s">
        <v>179</v>
      </c>
      <c r="AZ25" s="390"/>
      <c r="BA25" s="390"/>
      <c r="BB25" s="390"/>
      <c r="BC25" s="390"/>
      <c r="BD25" s="390"/>
      <c r="BE25" s="390"/>
      <c r="BF25" s="390"/>
      <c r="BG25" s="390"/>
      <c r="BH25" s="390"/>
      <c r="BI25" s="390"/>
      <c r="BJ25" s="390"/>
      <c r="BK25" s="390"/>
      <c r="BL25" s="390"/>
      <c r="BM25" s="391"/>
      <c r="BN25" s="392">
        <v>300000</v>
      </c>
      <c r="BO25" s="393"/>
      <c r="BP25" s="393"/>
      <c r="BQ25" s="393"/>
      <c r="BR25" s="393"/>
      <c r="BS25" s="393"/>
      <c r="BT25" s="393"/>
      <c r="BU25" s="394"/>
      <c r="BV25" s="392" t="s">
        <v>140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180</v>
      </c>
      <c r="F26" s="459"/>
      <c r="G26" s="459"/>
      <c r="H26" s="459"/>
      <c r="I26" s="459"/>
      <c r="J26" s="459"/>
      <c r="K26" s="460"/>
      <c r="L26" s="480">
        <v>1</v>
      </c>
      <c r="M26" s="481"/>
      <c r="N26" s="481"/>
      <c r="O26" s="481"/>
      <c r="P26" s="523"/>
      <c r="Q26" s="480">
        <v>5370</v>
      </c>
      <c r="R26" s="481"/>
      <c r="S26" s="481"/>
      <c r="T26" s="481"/>
      <c r="U26" s="481"/>
      <c r="V26" s="523"/>
      <c r="W26" s="582"/>
      <c r="X26" s="570"/>
      <c r="Y26" s="571"/>
      <c r="Z26" s="479" t="s">
        <v>181</v>
      </c>
      <c r="AA26" s="592"/>
      <c r="AB26" s="592"/>
      <c r="AC26" s="592"/>
      <c r="AD26" s="592"/>
      <c r="AE26" s="592"/>
      <c r="AF26" s="592"/>
      <c r="AG26" s="593"/>
      <c r="AH26" s="480" t="s">
        <v>139</v>
      </c>
      <c r="AI26" s="481"/>
      <c r="AJ26" s="481"/>
      <c r="AK26" s="481"/>
      <c r="AL26" s="523"/>
      <c r="AM26" s="480" t="s">
        <v>140</v>
      </c>
      <c r="AN26" s="481"/>
      <c r="AO26" s="481"/>
      <c r="AP26" s="481"/>
      <c r="AQ26" s="481"/>
      <c r="AR26" s="523"/>
      <c r="AS26" s="480" t="s">
        <v>139</v>
      </c>
      <c r="AT26" s="481"/>
      <c r="AU26" s="481"/>
      <c r="AV26" s="481"/>
      <c r="AW26" s="481"/>
      <c r="AX26" s="482"/>
      <c r="AY26" s="432" t="s">
        <v>182</v>
      </c>
      <c r="AZ26" s="433"/>
      <c r="BA26" s="433"/>
      <c r="BB26" s="433"/>
      <c r="BC26" s="433"/>
      <c r="BD26" s="433"/>
      <c r="BE26" s="433"/>
      <c r="BF26" s="433"/>
      <c r="BG26" s="433"/>
      <c r="BH26" s="433"/>
      <c r="BI26" s="433"/>
      <c r="BJ26" s="433"/>
      <c r="BK26" s="433"/>
      <c r="BL26" s="433"/>
      <c r="BM26" s="434"/>
      <c r="BN26" s="429" t="s">
        <v>139</v>
      </c>
      <c r="BO26" s="430"/>
      <c r="BP26" s="430"/>
      <c r="BQ26" s="430"/>
      <c r="BR26" s="430"/>
      <c r="BS26" s="430"/>
      <c r="BT26" s="430"/>
      <c r="BU26" s="431"/>
      <c r="BV26" s="429" t="s">
        <v>140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183</v>
      </c>
      <c r="F27" s="459"/>
      <c r="G27" s="459"/>
      <c r="H27" s="459"/>
      <c r="I27" s="459"/>
      <c r="J27" s="459"/>
      <c r="K27" s="460"/>
      <c r="L27" s="480">
        <v>1</v>
      </c>
      <c r="M27" s="481"/>
      <c r="N27" s="481"/>
      <c r="O27" s="481"/>
      <c r="P27" s="523"/>
      <c r="Q27" s="480">
        <v>2540</v>
      </c>
      <c r="R27" s="481"/>
      <c r="S27" s="481"/>
      <c r="T27" s="481"/>
      <c r="U27" s="481"/>
      <c r="V27" s="523"/>
      <c r="W27" s="582"/>
      <c r="X27" s="570"/>
      <c r="Y27" s="571"/>
      <c r="Z27" s="479" t="s">
        <v>184</v>
      </c>
      <c r="AA27" s="459"/>
      <c r="AB27" s="459"/>
      <c r="AC27" s="459"/>
      <c r="AD27" s="459"/>
      <c r="AE27" s="459"/>
      <c r="AF27" s="459"/>
      <c r="AG27" s="460"/>
      <c r="AH27" s="480" t="s">
        <v>139</v>
      </c>
      <c r="AI27" s="481"/>
      <c r="AJ27" s="481"/>
      <c r="AK27" s="481"/>
      <c r="AL27" s="523"/>
      <c r="AM27" s="480" t="s">
        <v>140</v>
      </c>
      <c r="AN27" s="481"/>
      <c r="AO27" s="481"/>
      <c r="AP27" s="481"/>
      <c r="AQ27" s="481"/>
      <c r="AR27" s="523"/>
      <c r="AS27" s="480" t="s">
        <v>139</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5">
        <v>104161</v>
      </c>
      <c r="BO27" s="606"/>
      <c r="BP27" s="606"/>
      <c r="BQ27" s="606"/>
      <c r="BR27" s="606"/>
      <c r="BS27" s="606"/>
      <c r="BT27" s="606"/>
      <c r="BU27" s="607"/>
      <c r="BV27" s="605">
        <v>104114</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186</v>
      </c>
      <c r="F28" s="459"/>
      <c r="G28" s="459"/>
      <c r="H28" s="459"/>
      <c r="I28" s="459"/>
      <c r="J28" s="459"/>
      <c r="K28" s="460"/>
      <c r="L28" s="480">
        <v>1</v>
      </c>
      <c r="M28" s="481"/>
      <c r="N28" s="481"/>
      <c r="O28" s="481"/>
      <c r="P28" s="523"/>
      <c r="Q28" s="480">
        <v>1770</v>
      </c>
      <c r="R28" s="481"/>
      <c r="S28" s="481"/>
      <c r="T28" s="481"/>
      <c r="U28" s="481"/>
      <c r="V28" s="523"/>
      <c r="W28" s="582"/>
      <c r="X28" s="570"/>
      <c r="Y28" s="571"/>
      <c r="Z28" s="479" t="s">
        <v>187</v>
      </c>
      <c r="AA28" s="459"/>
      <c r="AB28" s="459"/>
      <c r="AC28" s="459"/>
      <c r="AD28" s="459"/>
      <c r="AE28" s="459"/>
      <c r="AF28" s="459"/>
      <c r="AG28" s="460"/>
      <c r="AH28" s="480" t="s">
        <v>140</v>
      </c>
      <c r="AI28" s="481"/>
      <c r="AJ28" s="481"/>
      <c r="AK28" s="481"/>
      <c r="AL28" s="523"/>
      <c r="AM28" s="480" t="s">
        <v>139</v>
      </c>
      <c r="AN28" s="481"/>
      <c r="AO28" s="481"/>
      <c r="AP28" s="481"/>
      <c r="AQ28" s="481"/>
      <c r="AR28" s="523"/>
      <c r="AS28" s="480" t="s">
        <v>139</v>
      </c>
      <c r="AT28" s="481"/>
      <c r="AU28" s="481"/>
      <c r="AV28" s="481"/>
      <c r="AW28" s="481"/>
      <c r="AX28" s="482"/>
      <c r="AY28" s="608" t="s">
        <v>188</v>
      </c>
      <c r="AZ28" s="609"/>
      <c r="BA28" s="609"/>
      <c r="BB28" s="610"/>
      <c r="BC28" s="389" t="s">
        <v>49</v>
      </c>
      <c r="BD28" s="390"/>
      <c r="BE28" s="390"/>
      <c r="BF28" s="390"/>
      <c r="BG28" s="390"/>
      <c r="BH28" s="390"/>
      <c r="BI28" s="390"/>
      <c r="BJ28" s="390"/>
      <c r="BK28" s="390"/>
      <c r="BL28" s="390"/>
      <c r="BM28" s="391"/>
      <c r="BN28" s="392">
        <v>655536</v>
      </c>
      <c r="BO28" s="393"/>
      <c r="BP28" s="393"/>
      <c r="BQ28" s="393"/>
      <c r="BR28" s="393"/>
      <c r="BS28" s="393"/>
      <c r="BT28" s="393"/>
      <c r="BU28" s="394"/>
      <c r="BV28" s="392">
        <v>655261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189</v>
      </c>
      <c r="F29" s="459"/>
      <c r="G29" s="459"/>
      <c r="H29" s="459"/>
      <c r="I29" s="459"/>
      <c r="J29" s="459"/>
      <c r="K29" s="460"/>
      <c r="L29" s="480">
        <v>6</v>
      </c>
      <c r="M29" s="481"/>
      <c r="N29" s="481"/>
      <c r="O29" s="481"/>
      <c r="P29" s="523"/>
      <c r="Q29" s="480">
        <v>1600</v>
      </c>
      <c r="R29" s="481"/>
      <c r="S29" s="481"/>
      <c r="T29" s="481"/>
      <c r="U29" s="481"/>
      <c r="V29" s="523"/>
      <c r="W29" s="583"/>
      <c r="X29" s="584"/>
      <c r="Y29" s="585"/>
      <c r="Z29" s="479" t="s">
        <v>190</v>
      </c>
      <c r="AA29" s="459"/>
      <c r="AB29" s="459"/>
      <c r="AC29" s="459"/>
      <c r="AD29" s="459"/>
      <c r="AE29" s="459"/>
      <c r="AF29" s="459"/>
      <c r="AG29" s="460"/>
      <c r="AH29" s="480">
        <v>49</v>
      </c>
      <c r="AI29" s="481"/>
      <c r="AJ29" s="481"/>
      <c r="AK29" s="481"/>
      <c r="AL29" s="523"/>
      <c r="AM29" s="480">
        <v>149597</v>
      </c>
      <c r="AN29" s="481"/>
      <c r="AO29" s="481"/>
      <c r="AP29" s="481"/>
      <c r="AQ29" s="481"/>
      <c r="AR29" s="523"/>
      <c r="AS29" s="480">
        <v>3053</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406438</v>
      </c>
      <c r="BO29" s="430"/>
      <c r="BP29" s="430"/>
      <c r="BQ29" s="430"/>
      <c r="BR29" s="430"/>
      <c r="BS29" s="430"/>
      <c r="BT29" s="430"/>
      <c r="BU29" s="431"/>
      <c r="BV29" s="429">
        <v>406264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97.9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51</v>
      </c>
      <c r="BD30" s="603"/>
      <c r="BE30" s="603"/>
      <c r="BF30" s="603"/>
      <c r="BG30" s="603"/>
      <c r="BH30" s="603"/>
      <c r="BI30" s="603"/>
      <c r="BJ30" s="603"/>
      <c r="BK30" s="603"/>
      <c r="BL30" s="603"/>
      <c r="BM30" s="604"/>
      <c r="BN30" s="605">
        <v>5996413</v>
      </c>
      <c r="BO30" s="606"/>
      <c r="BP30" s="606"/>
      <c r="BQ30" s="606"/>
      <c r="BR30" s="606"/>
      <c r="BS30" s="606"/>
      <c r="BT30" s="606"/>
      <c r="BU30" s="607"/>
      <c r="BV30" s="605">
        <v>5903414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199</v>
      </c>
      <c r="D33" s="453"/>
      <c r="E33" s="418" t="s">
        <v>200</v>
      </c>
      <c r="F33" s="418"/>
      <c r="G33" s="418"/>
      <c r="H33" s="418"/>
      <c r="I33" s="418"/>
      <c r="J33" s="418"/>
      <c r="K33" s="418"/>
      <c r="L33" s="418"/>
      <c r="M33" s="418"/>
      <c r="N33" s="418"/>
      <c r="O33" s="418"/>
      <c r="P33" s="418"/>
      <c r="Q33" s="418"/>
      <c r="R33" s="418"/>
      <c r="S33" s="418"/>
      <c r="T33" s="216"/>
      <c r="U33" s="453" t="s">
        <v>199</v>
      </c>
      <c r="V33" s="453"/>
      <c r="W33" s="418" t="s">
        <v>201</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205</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IF('各会計、関係団体の財政状況及び健全化判断比率'!B31="","",'各会計、関係団体の財政状況及び健全化判断比率'!B31)</f>
        <v>村営水道事業特別会計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佐久広域連合（一般会計）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20</v>
      </c>
      <c r="CP34" s="618"/>
      <c r="CQ34" s="619" t="str">
        <f>IF('各会計、関係団体の財政状況及び健全化判断比率'!BS7="","",'各会計、関係団体の財政状況及び健全化判断比率'!BS7)</f>
        <v>南牧村振興公社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診療所特別会計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IF('各会計、関係団体の財政状況及び健全化判断比率'!B32="","",'各会計、関係団体の財政状況及び健全化判断比率'!B32)</f>
        <v>下水道事業特別会計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佐久広域連合（消防特別会計）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下水道事業特別会計（コミプラ分）</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9</v>
      </c>
      <c r="BF36" s="618"/>
      <c r="BG36" s="619" t="str">
        <f>IF('各会計、関係団体の財政状況及び健全化判断比率'!B33="","",'各会計、関係団体の財政状況及び健全化判断比率'!B33)</f>
        <v>宅地造成事業特別会計</v>
      </c>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佐久広域連合（特別養護老人ホーム特別会計）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佐久広域連合（救護施設特別会計）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佐久広域連合（食肉流通センター特別会計）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南佐久環境衛生組合（一般会計）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南佐久環境衛生組合（公共下水道事業特別会計）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17</v>
      </c>
      <c r="BX41" s="618"/>
      <c r="BY41" s="619" t="str">
        <f>IF('各会計、関係団体の財政状況及び健全化判断比率'!B75="","",'各会計、関係団体の財政状況及び健全化判断比率'!B75)</f>
        <v>長野県後期高齢者医療広域連合（一般会計）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18</v>
      </c>
      <c r="BX42" s="618"/>
      <c r="BY42" s="619" t="str">
        <f>IF('各会計、関係団体の財政状況及び健全化判断比率'!B76="","",'各会計、関係団体の財政状況及び健全化判断比率'!B76)</f>
        <v>長野県後期高齢者医療広域連合（後期高齢者医療特別会計）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19</v>
      </c>
      <c r="BX43" s="618"/>
      <c r="BY43" s="619" t="str">
        <f>IF('各会計、関係団体の財政状況及び健全化判断比率'!B77="","",'各会計、関係団体の財政状況及び健全化判断比率'!B77)</f>
        <v>長野県市町村自治振興組合（一般会計）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iyA/pHXKvURfe+/SjMBDBGFvhJ8NNWKALhYPiIxMsC3nesrMJ6yaDTzWhYN+da+2g6zIMJY0uCl6V1bIE4bbIg==" saltValue="GcrzIIEA01Jrbf51Fg9g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EM49"/>
  <sheetViews>
    <sheetView showGridLines="0" workbookViewId="0">
      <selection activeCell="B15" sqref="B15:Y15"/>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673854</v>
      </c>
      <c r="S5" s="635"/>
      <c r="T5" s="635"/>
      <c r="U5" s="635"/>
      <c r="V5" s="635"/>
      <c r="W5" s="635"/>
      <c r="X5" s="635"/>
      <c r="Y5" s="636"/>
      <c r="Z5" s="637">
        <v>16</v>
      </c>
      <c r="AA5" s="637"/>
      <c r="AB5" s="637"/>
      <c r="AC5" s="637"/>
      <c r="AD5" s="638">
        <v>673854</v>
      </c>
      <c r="AE5" s="638"/>
      <c r="AF5" s="638"/>
      <c r="AG5" s="638"/>
      <c r="AH5" s="638"/>
      <c r="AI5" s="638"/>
      <c r="AJ5" s="638"/>
      <c r="AK5" s="638"/>
      <c r="AL5" s="639">
        <v>29.6</v>
      </c>
      <c r="AM5" s="640"/>
      <c r="AN5" s="640"/>
      <c r="AO5" s="641"/>
      <c r="AP5" s="631" t="s">
        <v>230</v>
      </c>
      <c r="AQ5" s="632"/>
      <c r="AR5" s="632"/>
      <c r="AS5" s="632"/>
      <c r="AT5" s="632"/>
      <c r="AU5" s="632"/>
      <c r="AV5" s="632"/>
      <c r="AW5" s="632"/>
      <c r="AX5" s="632"/>
      <c r="AY5" s="632"/>
      <c r="AZ5" s="632"/>
      <c r="BA5" s="632"/>
      <c r="BB5" s="632"/>
      <c r="BC5" s="632"/>
      <c r="BD5" s="632"/>
      <c r="BE5" s="632"/>
      <c r="BF5" s="633"/>
      <c r="BG5" s="645">
        <v>673228</v>
      </c>
      <c r="BH5" s="646"/>
      <c r="BI5" s="646"/>
      <c r="BJ5" s="646"/>
      <c r="BK5" s="646"/>
      <c r="BL5" s="646"/>
      <c r="BM5" s="646"/>
      <c r="BN5" s="647"/>
      <c r="BO5" s="648">
        <v>99.9</v>
      </c>
      <c r="BP5" s="648"/>
      <c r="BQ5" s="648"/>
      <c r="BR5" s="648"/>
      <c r="BS5" s="649" t="s">
        <v>231</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223</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89307</v>
      </c>
      <c r="S6" s="646"/>
      <c r="T6" s="646"/>
      <c r="U6" s="646"/>
      <c r="V6" s="646"/>
      <c r="W6" s="646"/>
      <c r="X6" s="646"/>
      <c r="Y6" s="647"/>
      <c r="Z6" s="648">
        <v>2.1</v>
      </c>
      <c r="AA6" s="648"/>
      <c r="AB6" s="648"/>
      <c r="AC6" s="648"/>
      <c r="AD6" s="649">
        <v>89307</v>
      </c>
      <c r="AE6" s="649"/>
      <c r="AF6" s="649"/>
      <c r="AG6" s="649"/>
      <c r="AH6" s="649"/>
      <c r="AI6" s="649"/>
      <c r="AJ6" s="649"/>
      <c r="AK6" s="649"/>
      <c r="AL6" s="650">
        <v>3.9</v>
      </c>
      <c r="AM6" s="651"/>
      <c r="AN6" s="651"/>
      <c r="AO6" s="652"/>
      <c r="AP6" s="642" t="s">
        <v>236</v>
      </c>
      <c r="AQ6" s="643"/>
      <c r="AR6" s="643"/>
      <c r="AS6" s="643"/>
      <c r="AT6" s="643"/>
      <c r="AU6" s="643"/>
      <c r="AV6" s="643"/>
      <c r="AW6" s="643"/>
      <c r="AX6" s="643"/>
      <c r="AY6" s="643"/>
      <c r="AZ6" s="643"/>
      <c r="BA6" s="643"/>
      <c r="BB6" s="643"/>
      <c r="BC6" s="643"/>
      <c r="BD6" s="643"/>
      <c r="BE6" s="643"/>
      <c r="BF6" s="644"/>
      <c r="BG6" s="645">
        <v>673228</v>
      </c>
      <c r="BH6" s="646"/>
      <c r="BI6" s="646"/>
      <c r="BJ6" s="646"/>
      <c r="BK6" s="646"/>
      <c r="BL6" s="646"/>
      <c r="BM6" s="646"/>
      <c r="BN6" s="647"/>
      <c r="BO6" s="648">
        <v>99.9</v>
      </c>
      <c r="BP6" s="648"/>
      <c r="BQ6" s="648"/>
      <c r="BR6" s="648"/>
      <c r="BS6" s="649" t="s">
        <v>140</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31065</v>
      </c>
      <c r="CS6" s="646"/>
      <c r="CT6" s="646"/>
      <c r="CU6" s="646"/>
      <c r="CV6" s="646"/>
      <c r="CW6" s="646"/>
      <c r="CX6" s="646"/>
      <c r="CY6" s="647"/>
      <c r="CZ6" s="639">
        <v>0.9</v>
      </c>
      <c r="DA6" s="640"/>
      <c r="DB6" s="640"/>
      <c r="DC6" s="659"/>
      <c r="DD6" s="654" t="s">
        <v>231</v>
      </c>
      <c r="DE6" s="646"/>
      <c r="DF6" s="646"/>
      <c r="DG6" s="646"/>
      <c r="DH6" s="646"/>
      <c r="DI6" s="646"/>
      <c r="DJ6" s="646"/>
      <c r="DK6" s="646"/>
      <c r="DL6" s="646"/>
      <c r="DM6" s="646"/>
      <c r="DN6" s="646"/>
      <c r="DO6" s="646"/>
      <c r="DP6" s="647"/>
      <c r="DQ6" s="654">
        <v>31065</v>
      </c>
      <c r="DR6" s="646"/>
      <c r="DS6" s="646"/>
      <c r="DT6" s="646"/>
      <c r="DU6" s="646"/>
      <c r="DV6" s="646"/>
      <c r="DW6" s="646"/>
      <c r="DX6" s="646"/>
      <c r="DY6" s="646"/>
      <c r="DZ6" s="646"/>
      <c r="EA6" s="646"/>
      <c r="EB6" s="646"/>
      <c r="EC6" s="655"/>
    </row>
    <row r="7" spans="2:143" ht="11.25" customHeight="1" x14ac:dyDescent="0.15">
      <c r="B7" s="642" t="s">
        <v>238</v>
      </c>
      <c r="C7" s="643"/>
      <c r="D7" s="643"/>
      <c r="E7" s="643"/>
      <c r="F7" s="643"/>
      <c r="G7" s="643"/>
      <c r="H7" s="643"/>
      <c r="I7" s="643"/>
      <c r="J7" s="643"/>
      <c r="K7" s="643"/>
      <c r="L7" s="643"/>
      <c r="M7" s="643"/>
      <c r="N7" s="643"/>
      <c r="O7" s="643"/>
      <c r="P7" s="643"/>
      <c r="Q7" s="644"/>
      <c r="R7" s="645">
        <v>485</v>
      </c>
      <c r="S7" s="646"/>
      <c r="T7" s="646"/>
      <c r="U7" s="646"/>
      <c r="V7" s="646"/>
      <c r="W7" s="646"/>
      <c r="X7" s="646"/>
      <c r="Y7" s="647"/>
      <c r="Z7" s="648">
        <v>0</v>
      </c>
      <c r="AA7" s="648"/>
      <c r="AB7" s="648"/>
      <c r="AC7" s="648"/>
      <c r="AD7" s="649">
        <v>485</v>
      </c>
      <c r="AE7" s="649"/>
      <c r="AF7" s="649"/>
      <c r="AG7" s="649"/>
      <c r="AH7" s="649"/>
      <c r="AI7" s="649"/>
      <c r="AJ7" s="649"/>
      <c r="AK7" s="649"/>
      <c r="AL7" s="650">
        <v>0</v>
      </c>
      <c r="AM7" s="651"/>
      <c r="AN7" s="651"/>
      <c r="AO7" s="652"/>
      <c r="AP7" s="642" t="s">
        <v>239</v>
      </c>
      <c r="AQ7" s="643"/>
      <c r="AR7" s="643"/>
      <c r="AS7" s="643"/>
      <c r="AT7" s="643"/>
      <c r="AU7" s="643"/>
      <c r="AV7" s="643"/>
      <c r="AW7" s="643"/>
      <c r="AX7" s="643"/>
      <c r="AY7" s="643"/>
      <c r="AZ7" s="643"/>
      <c r="BA7" s="643"/>
      <c r="BB7" s="643"/>
      <c r="BC7" s="643"/>
      <c r="BD7" s="643"/>
      <c r="BE7" s="643"/>
      <c r="BF7" s="644"/>
      <c r="BG7" s="645">
        <v>224990</v>
      </c>
      <c r="BH7" s="646"/>
      <c r="BI7" s="646"/>
      <c r="BJ7" s="646"/>
      <c r="BK7" s="646"/>
      <c r="BL7" s="646"/>
      <c r="BM7" s="646"/>
      <c r="BN7" s="647"/>
      <c r="BO7" s="648">
        <v>33.4</v>
      </c>
      <c r="BP7" s="648"/>
      <c r="BQ7" s="648"/>
      <c r="BR7" s="648"/>
      <c r="BS7" s="649" t="s">
        <v>231</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422273</v>
      </c>
      <c r="CS7" s="646"/>
      <c r="CT7" s="646"/>
      <c r="CU7" s="646"/>
      <c r="CV7" s="646"/>
      <c r="CW7" s="646"/>
      <c r="CX7" s="646"/>
      <c r="CY7" s="647"/>
      <c r="CZ7" s="648">
        <v>11.7</v>
      </c>
      <c r="DA7" s="648"/>
      <c r="DB7" s="648"/>
      <c r="DC7" s="648"/>
      <c r="DD7" s="654">
        <v>74286</v>
      </c>
      <c r="DE7" s="646"/>
      <c r="DF7" s="646"/>
      <c r="DG7" s="646"/>
      <c r="DH7" s="646"/>
      <c r="DI7" s="646"/>
      <c r="DJ7" s="646"/>
      <c r="DK7" s="646"/>
      <c r="DL7" s="646"/>
      <c r="DM7" s="646"/>
      <c r="DN7" s="646"/>
      <c r="DO7" s="646"/>
      <c r="DP7" s="647"/>
      <c r="DQ7" s="654">
        <v>325124</v>
      </c>
      <c r="DR7" s="646"/>
      <c r="DS7" s="646"/>
      <c r="DT7" s="646"/>
      <c r="DU7" s="646"/>
      <c r="DV7" s="646"/>
      <c r="DW7" s="646"/>
      <c r="DX7" s="646"/>
      <c r="DY7" s="646"/>
      <c r="DZ7" s="646"/>
      <c r="EA7" s="646"/>
      <c r="EB7" s="646"/>
      <c r="EC7" s="655"/>
    </row>
    <row r="8" spans="2:143" ht="11.25" customHeight="1" x14ac:dyDescent="0.15">
      <c r="B8" s="642" t="s">
        <v>241</v>
      </c>
      <c r="C8" s="643"/>
      <c r="D8" s="643"/>
      <c r="E8" s="643"/>
      <c r="F8" s="643"/>
      <c r="G8" s="643"/>
      <c r="H8" s="643"/>
      <c r="I8" s="643"/>
      <c r="J8" s="643"/>
      <c r="K8" s="643"/>
      <c r="L8" s="643"/>
      <c r="M8" s="643"/>
      <c r="N8" s="643"/>
      <c r="O8" s="643"/>
      <c r="P8" s="643"/>
      <c r="Q8" s="644"/>
      <c r="R8" s="645">
        <v>2109</v>
      </c>
      <c r="S8" s="646"/>
      <c r="T8" s="646"/>
      <c r="U8" s="646"/>
      <c r="V8" s="646"/>
      <c r="W8" s="646"/>
      <c r="X8" s="646"/>
      <c r="Y8" s="647"/>
      <c r="Z8" s="648">
        <v>0.1</v>
      </c>
      <c r="AA8" s="648"/>
      <c r="AB8" s="648"/>
      <c r="AC8" s="648"/>
      <c r="AD8" s="649">
        <v>2109</v>
      </c>
      <c r="AE8" s="649"/>
      <c r="AF8" s="649"/>
      <c r="AG8" s="649"/>
      <c r="AH8" s="649"/>
      <c r="AI8" s="649"/>
      <c r="AJ8" s="649"/>
      <c r="AK8" s="649"/>
      <c r="AL8" s="650">
        <v>0.1</v>
      </c>
      <c r="AM8" s="651"/>
      <c r="AN8" s="651"/>
      <c r="AO8" s="652"/>
      <c r="AP8" s="642" t="s">
        <v>242</v>
      </c>
      <c r="AQ8" s="643"/>
      <c r="AR8" s="643"/>
      <c r="AS8" s="643"/>
      <c r="AT8" s="643"/>
      <c r="AU8" s="643"/>
      <c r="AV8" s="643"/>
      <c r="AW8" s="643"/>
      <c r="AX8" s="643"/>
      <c r="AY8" s="643"/>
      <c r="AZ8" s="643"/>
      <c r="BA8" s="643"/>
      <c r="BB8" s="643"/>
      <c r="BC8" s="643"/>
      <c r="BD8" s="643"/>
      <c r="BE8" s="643"/>
      <c r="BF8" s="644"/>
      <c r="BG8" s="645">
        <v>10450</v>
      </c>
      <c r="BH8" s="646"/>
      <c r="BI8" s="646"/>
      <c r="BJ8" s="646"/>
      <c r="BK8" s="646"/>
      <c r="BL8" s="646"/>
      <c r="BM8" s="646"/>
      <c r="BN8" s="647"/>
      <c r="BO8" s="648">
        <v>1.6</v>
      </c>
      <c r="BP8" s="648"/>
      <c r="BQ8" s="648"/>
      <c r="BR8" s="648"/>
      <c r="BS8" s="654" t="s">
        <v>140</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588084</v>
      </c>
      <c r="CS8" s="646"/>
      <c r="CT8" s="646"/>
      <c r="CU8" s="646"/>
      <c r="CV8" s="646"/>
      <c r="CW8" s="646"/>
      <c r="CX8" s="646"/>
      <c r="CY8" s="647"/>
      <c r="CZ8" s="648">
        <v>16.3</v>
      </c>
      <c r="DA8" s="648"/>
      <c r="DB8" s="648"/>
      <c r="DC8" s="648"/>
      <c r="DD8" s="654">
        <v>15706</v>
      </c>
      <c r="DE8" s="646"/>
      <c r="DF8" s="646"/>
      <c r="DG8" s="646"/>
      <c r="DH8" s="646"/>
      <c r="DI8" s="646"/>
      <c r="DJ8" s="646"/>
      <c r="DK8" s="646"/>
      <c r="DL8" s="646"/>
      <c r="DM8" s="646"/>
      <c r="DN8" s="646"/>
      <c r="DO8" s="646"/>
      <c r="DP8" s="647"/>
      <c r="DQ8" s="654">
        <v>422771</v>
      </c>
      <c r="DR8" s="646"/>
      <c r="DS8" s="646"/>
      <c r="DT8" s="646"/>
      <c r="DU8" s="646"/>
      <c r="DV8" s="646"/>
      <c r="DW8" s="646"/>
      <c r="DX8" s="646"/>
      <c r="DY8" s="646"/>
      <c r="DZ8" s="646"/>
      <c r="EA8" s="646"/>
      <c r="EB8" s="646"/>
      <c r="EC8" s="655"/>
    </row>
    <row r="9" spans="2:143" ht="11.25" customHeight="1" x14ac:dyDescent="0.15">
      <c r="B9" s="642" t="s">
        <v>244</v>
      </c>
      <c r="C9" s="643"/>
      <c r="D9" s="643"/>
      <c r="E9" s="643"/>
      <c r="F9" s="643"/>
      <c r="G9" s="643"/>
      <c r="H9" s="643"/>
      <c r="I9" s="643"/>
      <c r="J9" s="643"/>
      <c r="K9" s="643"/>
      <c r="L9" s="643"/>
      <c r="M9" s="643"/>
      <c r="N9" s="643"/>
      <c r="O9" s="643"/>
      <c r="P9" s="643"/>
      <c r="Q9" s="644"/>
      <c r="R9" s="645">
        <v>1179</v>
      </c>
      <c r="S9" s="646"/>
      <c r="T9" s="646"/>
      <c r="U9" s="646"/>
      <c r="V9" s="646"/>
      <c r="W9" s="646"/>
      <c r="X9" s="646"/>
      <c r="Y9" s="647"/>
      <c r="Z9" s="648">
        <v>0</v>
      </c>
      <c r="AA9" s="648"/>
      <c r="AB9" s="648"/>
      <c r="AC9" s="648"/>
      <c r="AD9" s="649">
        <v>1179</v>
      </c>
      <c r="AE9" s="649"/>
      <c r="AF9" s="649"/>
      <c r="AG9" s="649"/>
      <c r="AH9" s="649"/>
      <c r="AI9" s="649"/>
      <c r="AJ9" s="649"/>
      <c r="AK9" s="649"/>
      <c r="AL9" s="650">
        <v>0.1</v>
      </c>
      <c r="AM9" s="651"/>
      <c r="AN9" s="651"/>
      <c r="AO9" s="652"/>
      <c r="AP9" s="642" t="s">
        <v>245</v>
      </c>
      <c r="AQ9" s="643"/>
      <c r="AR9" s="643"/>
      <c r="AS9" s="643"/>
      <c r="AT9" s="643"/>
      <c r="AU9" s="643"/>
      <c r="AV9" s="643"/>
      <c r="AW9" s="643"/>
      <c r="AX9" s="643"/>
      <c r="AY9" s="643"/>
      <c r="AZ9" s="643"/>
      <c r="BA9" s="643"/>
      <c r="BB9" s="643"/>
      <c r="BC9" s="643"/>
      <c r="BD9" s="643"/>
      <c r="BE9" s="643"/>
      <c r="BF9" s="644"/>
      <c r="BG9" s="645">
        <v>187508</v>
      </c>
      <c r="BH9" s="646"/>
      <c r="BI9" s="646"/>
      <c r="BJ9" s="646"/>
      <c r="BK9" s="646"/>
      <c r="BL9" s="646"/>
      <c r="BM9" s="646"/>
      <c r="BN9" s="647"/>
      <c r="BO9" s="648">
        <v>27.8</v>
      </c>
      <c r="BP9" s="648"/>
      <c r="BQ9" s="648"/>
      <c r="BR9" s="648"/>
      <c r="BS9" s="654" t="s">
        <v>140</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264955</v>
      </c>
      <c r="CS9" s="646"/>
      <c r="CT9" s="646"/>
      <c r="CU9" s="646"/>
      <c r="CV9" s="646"/>
      <c r="CW9" s="646"/>
      <c r="CX9" s="646"/>
      <c r="CY9" s="647"/>
      <c r="CZ9" s="648">
        <v>7.3</v>
      </c>
      <c r="DA9" s="648"/>
      <c r="DB9" s="648"/>
      <c r="DC9" s="648"/>
      <c r="DD9" s="654">
        <v>18688</v>
      </c>
      <c r="DE9" s="646"/>
      <c r="DF9" s="646"/>
      <c r="DG9" s="646"/>
      <c r="DH9" s="646"/>
      <c r="DI9" s="646"/>
      <c r="DJ9" s="646"/>
      <c r="DK9" s="646"/>
      <c r="DL9" s="646"/>
      <c r="DM9" s="646"/>
      <c r="DN9" s="646"/>
      <c r="DO9" s="646"/>
      <c r="DP9" s="647"/>
      <c r="DQ9" s="654">
        <v>159827</v>
      </c>
      <c r="DR9" s="646"/>
      <c r="DS9" s="646"/>
      <c r="DT9" s="646"/>
      <c r="DU9" s="646"/>
      <c r="DV9" s="646"/>
      <c r="DW9" s="646"/>
      <c r="DX9" s="646"/>
      <c r="DY9" s="646"/>
      <c r="DZ9" s="646"/>
      <c r="EA9" s="646"/>
      <c r="EB9" s="646"/>
      <c r="EC9" s="655"/>
    </row>
    <row r="10" spans="2:143" ht="11.25" customHeight="1" x14ac:dyDescent="0.15">
      <c r="B10" s="642" t="s">
        <v>247</v>
      </c>
      <c r="C10" s="643"/>
      <c r="D10" s="643"/>
      <c r="E10" s="643"/>
      <c r="F10" s="643"/>
      <c r="G10" s="643"/>
      <c r="H10" s="643"/>
      <c r="I10" s="643"/>
      <c r="J10" s="643"/>
      <c r="K10" s="643"/>
      <c r="L10" s="643"/>
      <c r="M10" s="643"/>
      <c r="N10" s="643"/>
      <c r="O10" s="643"/>
      <c r="P10" s="643"/>
      <c r="Q10" s="644"/>
      <c r="R10" s="645" t="s">
        <v>140</v>
      </c>
      <c r="S10" s="646"/>
      <c r="T10" s="646"/>
      <c r="U10" s="646"/>
      <c r="V10" s="646"/>
      <c r="W10" s="646"/>
      <c r="X10" s="646"/>
      <c r="Y10" s="647"/>
      <c r="Z10" s="648" t="s">
        <v>231</v>
      </c>
      <c r="AA10" s="648"/>
      <c r="AB10" s="648"/>
      <c r="AC10" s="648"/>
      <c r="AD10" s="649" t="s">
        <v>140</v>
      </c>
      <c r="AE10" s="649"/>
      <c r="AF10" s="649"/>
      <c r="AG10" s="649"/>
      <c r="AH10" s="649"/>
      <c r="AI10" s="649"/>
      <c r="AJ10" s="649"/>
      <c r="AK10" s="649"/>
      <c r="AL10" s="650" t="s">
        <v>140</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15812</v>
      </c>
      <c r="BH10" s="646"/>
      <c r="BI10" s="646"/>
      <c r="BJ10" s="646"/>
      <c r="BK10" s="646"/>
      <c r="BL10" s="646"/>
      <c r="BM10" s="646"/>
      <c r="BN10" s="647"/>
      <c r="BO10" s="648">
        <v>2.2999999999999998</v>
      </c>
      <c r="BP10" s="648"/>
      <c r="BQ10" s="648"/>
      <c r="BR10" s="648"/>
      <c r="BS10" s="654" t="s">
        <v>140</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t="s">
        <v>231</v>
      </c>
      <c r="CS10" s="646"/>
      <c r="CT10" s="646"/>
      <c r="CU10" s="646"/>
      <c r="CV10" s="646"/>
      <c r="CW10" s="646"/>
      <c r="CX10" s="646"/>
      <c r="CY10" s="647"/>
      <c r="CZ10" s="648" t="s">
        <v>140</v>
      </c>
      <c r="DA10" s="648"/>
      <c r="DB10" s="648"/>
      <c r="DC10" s="648"/>
      <c r="DD10" s="654" t="s">
        <v>231</v>
      </c>
      <c r="DE10" s="646"/>
      <c r="DF10" s="646"/>
      <c r="DG10" s="646"/>
      <c r="DH10" s="646"/>
      <c r="DI10" s="646"/>
      <c r="DJ10" s="646"/>
      <c r="DK10" s="646"/>
      <c r="DL10" s="646"/>
      <c r="DM10" s="646"/>
      <c r="DN10" s="646"/>
      <c r="DO10" s="646"/>
      <c r="DP10" s="647"/>
      <c r="DQ10" s="654" t="s">
        <v>231</v>
      </c>
      <c r="DR10" s="646"/>
      <c r="DS10" s="646"/>
      <c r="DT10" s="646"/>
      <c r="DU10" s="646"/>
      <c r="DV10" s="646"/>
      <c r="DW10" s="646"/>
      <c r="DX10" s="646"/>
      <c r="DY10" s="646"/>
      <c r="DZ10" s="646"/>
      <c r="EA10" s="646"/>
      <c r="EB10" s="646"/>
      <c r="EC10" s="655"/>
    </row>
    <row r="11" spans="2:143" ht="11.25" customHeight="1" x14ac:dyDescent="0.15">
      <c r="B11" s="642" t="s">
        <v>250</v>
      </c>
      <c r="C11" s="643"/>
      <c r="D11" s="643"/>
      <c r="E11" s="643"/>
      <c r="F11" s="643"/>
      <c r="G11" s="643"/>
      <c r="H11" s="643"/>
      <c r="I11" s="643"/>
      <c r="J11" s="643"/>
      <c r="K11" s="643"/>
      <c r="L11" s="643"/>
      <c r="M11" s="643"/>
      <c r="N11" s="643"/>
      <c r="O11" s="643"/>
      <c r="P11" s="643"/>
      <c r="Q11" s="644"/>
      <c r="R11" s="645">
        <v>61831</v>
      </c>
      <c r="S11" s="646"/>
      <c r="T11" s="646"/>
      <c r="U11" s="646"/>
      <c r="V11" s="646"/>
      <c r="W11" s="646"/>
      <c r="X11" s="646"/>
      <c r="Y11" s="647"/>
      <c r="Z11" s="650">
        <v>1.5</v>
      </c>
      <c r="AA11" s="651"/>
      <c r="AB11" s="651"/>
      <c r="AC11" s="663"/>
      <c r="AD11" s="654">
        <v>61831</v>
      </c>
      <c r="AE11" s="646"/>
      <c r="AF11" s="646"/>
      <c r="AG11" s="646"/>
      <c r="AH11" s="646"/>
      <c r="AI11" s="646"/>
      <c r="AJ11" s="646"/>
      <c r="AK11" s="647"/>
      <c r="AL11" s="650">
        <v>2.7</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11220</v>
      </c>
      <c r="BH11" s="646"/>
      <c r="BI11" s="646"/>
      <c r="BJ11" s="646"/>
      <c r="BK11" s="646"/>
      <c r="BL11" s="646"/>
      <c r="BM11" s="646"/>
      <c r="BN11" s="647"/>
      <c r="BO11" s="648">
        <v>1.7</v>
      </c>
      <c r="BP11" s="648"/>
      <c r="BQ11" s="648"/>
      <c r="BR11" s="648"/>
      <c r="BS11" s="654" t="s">
        <v>140</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339419</v>
      </c>
      <c r="CS11" s="646"/>
      <c r="CT11" s="646"/>
      <c r="CU11" s="646"/>
      <c r="CV11" s="646"/>
      <c r="CW11" s="646"/>
      <c r="CX11" s="646"/>
      <c r="CY11" s="647"/>
      <c r="CZ11" s="648">
        <v>9.4</v>
      </c>
      <c r="DA11" s="648"/>
      <c r="DB11" s="648"/>
      <c r="DC11" s="648"/>
      <c r="DD11" s="654">
        <v>101784</v>
      </c>
      <c r="DE11" s="646"/>
      <c r="DF11" s="646"/>
      <c r="DG11" s="646"/>
      <c r="DH11" s="646"/>
      <c r="DI11" s="646"/>
      <c r="DJ11" s="646"/>
      <c r="DK11" s="646"/>
      <c r="DL11" s="646"/>
      <c r="DM11" s="646"/>
      <c r="DN11" s="646"/>
      <c r="DO11" s="646"/>
      <c r="DP11" s="647"/>
      <c r="DQ11" s="654">
        <v>266841</v>
      </c>
      <c r="DR11" s="646"/>
      <c r="DS11" s="646"/>
      <c r="DT11" s="646"/>
      <c r="DU11" s="646"/>
      <c r="DV11" s="646"/>
      <c r="DW11" s="646"/>
      <c r="DX11" s="646"/>
      <c r="DY11" s="646"/>
      <c r="DZ11" s="646"/>
      <c r="EA11" s="646"/>
      <c r="EB11" s="646"/>
      <c r="EC11" s="655"/>
    </row>
    <row r="12" spans="2:143" ht="11.25" customHeight="1" x14ac:dyDescent="0.15">
      <c r="B12" s="642" t="s">
        <v>253</v>
      </c>
      <c r="C12" s="643"/>
      <c r="D12" s="643"/>
      <c r="E12" s="643"/>
      <c r="F12" s="643"/>
      <c r="G12" s="643"/>
      <c r="H12" s="643"/>
      <c r="I12" s="643"/>
      <c r="J12" s="643"/>
      <c r="K12" s="643"/>
      <c r="L12" s="643"/>
      <c r="M12" s="643"/>
      <c r="N12" s="643"/>
      <c r="O12" s="643"/>
      <c r="P12" s="643"/>
      <c r="Q12" s="644"/>
      <c r="R12" s="645">
        <v>6451</v>
      </c>
      <c r="S12" s="646"/>
      <c r="T12" s="646"/>
      <c r="U12" s="646"/>
      <c r="V12" s="646"/>
      <c r="W12" s="646"/>
      <c r="X12" s="646"/>
      <c r="Y12" s="647"/>
      <c r="Z12" s="648">
        <v>0.2</v>
      </c>
      <c r="AA12" s="648"/>
      <c r="AB12" s="648"/>
      <c r="AC12" s="648"/>
      <c r="AD12" s="649">
        <v>6451</v>
      </c>
      <c r="AE12" s="649"/>
      <c r="AF12" s="649"/>
      <c r="AG12" s="649"/>
      <c r="AH12" s="649"/>
      <c r="AI12" s="649"/>
      <c r="AJ12" s="649"/>
      <c r="AK12" s="649"/>
      <c r="AL12" s="650">
        <v>0.3</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400508</v>
      </c>
      <c r="BH12" s="646"/>
      <c r="BI12" s="646"/>
      <c r="BJ12" s="646"/>
      <c r="BK12" s="646"/>
      <c r="BL12" s="646"/>
      <c r="BM12" s="646"/>
      <c r="BN12" s="647"/>
      <c r="BO12" s="648">
        <v>59.4</v>
      </c>
      <c r="BP12" s="648"/>
      <c r="BQ12" s="648"/>
      <c r="BR12" s="648"/>
      <c r="BS12" s="654" t="s">
        <v>231</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123254</v>
      </c>
      <c r="CS12" s="646"/>
      <c r="CT12" s="646"/>
      <c r="CU12" s="646"/>
      <c r="CV12" s="646"/>
      <c r="CW12" s="646"/>
      <c r="CX12" s="646"/>
      <c r="CY12" s="647"/>
      <c r="CZ12" s="648">
        <v>3.4</v>
      </c>
      <c r="DA12" s="648"/>
      <c r="DB12" s="648"/>
      <c r="DC12" s="648"/>
      <c r="DD12" s="654">
        <v>44377</v>
      </c>
      <c r="DE12" s="646"/>
      <c r="DF12" s="646"/>
      <c r="DG12" s="646"/>
      <c r="DH12" s="646"/>
      <c r="DI12" s="646"/>
      <c r="DJ12" s="646"/>
      <c r="DK12" s="646"/>
      <c r="DL12" s="646"/>
      <c r="DM12" s="646"/>
      <c r="DN12" s="646"/>
      <c r="DO12" s="646"/>
      <c r="DP12" s="647"/>
      <c r="DQ12" s="654">
        <v>105672</v>
      </c>
      <c r="DR12" s="646"/>
      <c r="DS12" s="646"/>
      <c r="DT12" s="646"/>
      <c r="DU12" s="646"/>
      <c r="DV12" s="646"/>
      <c r="DW12" s="646"/>
      <c r="DX12" s="646"/>
      <c r="DY12" s="646"/>
      <c r="DZ12" s="646"/>
      <c r="EA12" s="646"/>
      <c r="EB12" s="646"/>
      <c r="EC12" s="655"/>
    </row>
    <row r="13" spans="2:143" ht="11.25" customHeight="1" x14ac:dyDescent="0.15">
      <c r="B13" s="642" t="s">
        <v>256</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140</v>
      </c>
      <c r="AA13" s="648"/>
      <c r="AB13" s="648"/>
      <c r="AC13" s="648"/>
      <c r="AD13" s="649" t="s">
        <v>140</v>
      </c>
      <c r="AE13" s="649"/>
      <c r="AF13" s="649"/>
      <c r="AG13" s="649"/>
      <c r="AH13" s="649"/>
      <c r="AI13" s="649"/>
      <c r="AJ13" s="649"/>
      <c r="AK13" s="649"/>
      <c r="AL13" s="650" t="s">
        <v>140</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397421</v>
      </c>
      <c r="BH13" s="646"/>
      <c r="BI13" s="646"/>
      <c r="BJ13" s="646"/>
      <c r="BK13" s="646"/>
      <c r="BL13" s="646"/>
      <c r="BM13" s="646"/>
      <c r="BN13" s="647"/>
      <c r="BO13" s="648">
        <v>59</v>
      </c>
      <c r="BP13" s="648"/>
      <c r="BQ13" s="648"/>
      <c r="BR13" s="648"/>
      <c r="BS13" s="654" t="s">
        <v>140</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657643</v>
      </c>
      <c r="CS13" s="646"/>
      <c r="CT13" s="646"/>
      <c r="CU13" s="646"/>
      <c r="CV13" s="646"/>
      <c r="CW13" s="646"/>
      <c r="CX13" s="646"/>
      <c r="CY13" s="647"/>
      <c r="CZ13" s="648">
        <v>18.2</v>
      </c>
      <c r="DA13" s="648"/>
      <c r="DB13" s="648"/>
      <c r="DC13" s="648"/>
      <c r="DD13" s="654">
        <v>522949</v>
      </c>
      <c r="DE13" s="646"/>
      <c r="DF13" s="646"/>
      <c r="DG13" s="646"/>
      <c r="DH13" s="646"/>
      <c r="DI13" s="646"/>
      <c r="DJ13" s="646"/>
      <c r="DK13" s="646"/>
      <c r="DL13" s="646"/>
      <c r="DM13" s="646"/>
      <c r="DN13" s="646"/>
      <c r="DO13" s="646"/>
      <c r="DP13" s="647"/>
      <c r="DQ13" s="654">
        <v>199568</v>
      </c>
      <c r="DR13" s="646"/>
      <c r="DS13" s="646"/>
      <c r="DT13" s="646"/>
      <c r="DU13" s="646"/>
      <c r="DV13" s="646"/>
      <c r="DW13" s="646"/>
      <c r="DX13" s="646"/>
      <c r="DY13" s="646"/>
      <c r="DZ13" s="646"/>
      <c r="EA13" s="646"/>
      <c r="EB13" s="646"/>
      <c r="EC13" s="655"/>
    </row>
    <row r="14" spans="2:143" ht="11.25" customHeight="1" x14ac:dyDescent="0.15">
      <c r="B14" s="642" t="s">
        <v>259</v>
      </c>
      <c r="C14" s="643"/>
      <c r="D14" s="643"/>
      <c r="E14" s="643"/>
      <c r="F14" s="643"/>
      <c r="G14" s="643"/>
      <c r="H14" s="643"/>
      <c r="I14" s="643"/>
      <c r="J14" s="643"/>
      <c r="K14" s="643"/>
      <c r="L14" s="643"/>
      <c r="M14" s="643"/>
      <c r="N14" s="643"/>
      <c r="O14" s="643"/>
      <c r="P14" s="643"/>
      <c r="Q14" s="644"/>
      <c r="R14" s="645">
        <v>12096</v>
      </c>
      <c r="S14" s="646"/>
      <c r="T14" s="646"/>
      <c r="U14" s="646"/>
      <c r="V14" s="646"/>
      <c r="W14" s="646"/>
      <c r="X14" s="646"/>
      <c r="Y14" s="647"/>
      <c r="Z14" s="648">
        <v>0.3</v>
      </c>
      <c r="AA14" s="648"/>
      <c r="AB14" s="648"/>
      <c r="AC14" s="648"/>
      <c r="AD14" s="649">
        <v>12096</v>
      </c>
      <c r="AE14" s="649"/>
      <c r="AF14" s="649"/>
      <c r="AG14" s="649"/>
      <c r="AH14" s="649"/>
      <c r="AI14" s="649"/>
      <c r="AJ14" s="649"/>
      <c r="AK14" s="649"/>
      <c r="AL14" s="650">
        <v>0.5</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17564</v>
      </c>
      <c r="BH14" s="646"/>
      <c r="BI14" s="646"/>
      <c r="BJ14" s="646"/>
      <c r="BK14" s="646"/>
      <c r="BL14" s="646"/>
      <c r="BM14" s="646"/>
      <c r="BN14" s="647"/>
      <c r="BO14" s="648">
        <v>2.6</v>
      </c>
      <c r="BP14" s="648"/>
      <c r="BQ14" s="648"/>
      <c r="BR14" s="648"/>
      <c r="BS14" s="654" t="s">
        <v>140</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173445</v>
      </c>
      <c r="CS14" s="646"/>
      <c r="CT14" s="646"/>
      <c r="CU14" s="646"/>
      <c r="CV14" s="646"/>
      <c r="CW14" s="646"/>
      <c r="CX14" s="646"/>
      <c r="CY14" s="647"/>
      <c r="CZ14" s="648">
        <v>4.8</v>
      </c>
      <c r="DA14" s="648"/>
      <c r="DB14" s="648"/>
      <c r="DC14" s="648"/>
      <c r="DD14" s="654">
        <v>69612</v>
      </c>
      <c r="DE14" s="646"/>
      <c r="DF14" s="646"/>
      <c r="DG14" s="646"/>
      <c r="DH14" s="646"/>
      <c r="DI14" s="646"/>
      <c r="DJ14" s="646"/>
      <c r="DK14" s="646"/>
      <c r="DL14" s="646"/>
      <c r="DM14" s="646"/>
      <c r="DN14" s="646"/>
      <c r="DO14" s="646"/>
      <c r="DP14" s="647"/>
      <c r="DQ14" s="654">
        <v>110059</v>
      </c>
      <c r="DR14" s="646"/>
      <c r="DS14" s="646"/>
      <c r="DT14" s="646"/>
      <c r="DU14" s="646"/>
      <c r="DV14" s="646"/>
      <c r="DW14" s="646"/>
      <c r="DX14" s="646"/>
      <c r="DY14" s="646"/>
      <c r="DZ14" s="646"/>
      <c r="EA14" s="646"/>
      <c r="EB14" s="646"/>
      <c r="EC14" s="655"/>
    </row>
    <row r="15" spans="2:143" ht="11.25" customHeight="1" x14ac:dyDescent="0.15">
      <c r="B15" s="642" t="s">
        <v>262</v>
      </c>
      <c r="C15" s="643"/>
      <c r="D15" s="643"/>
      <c r="E15" s="643"/>
      <c r="F15" s="643"/>
      <c r="G15" s="643"/>
      <c r="H15" s="643"/>
      <c r="I15" s="643"/>
      <c r="J15" s="643"/>
      <c r="K15" s="643"/>
      <c r="L15" s="643"/>
      <c r="M15" s="643"/>
      <c r="N15" s="643"/>
      <c r="O15" s="643"/>
      <c r="P15" s="643"/>
      <c r="Q15" s="644"/>
      <c r="R15" s="645" t="s">
        <v>140</v>
      </c>
      <c r="S15" s="646"/>
      <c r="T15" s="646"/>
      <c r="U15" s="646"/>
      <c r="V15" s="646"/>
      <c r="W15" s="646"/>
      <c r="X15" s="646"/>
      <c r="Y15" s="647"/>
      <c r="Z15" s="648" t="s">
        <v>231</v>
      </c>
      <c r="AA15" s="648"/>
      <c r="AB15" s="648"/>
      <c r="AC15" s="648"/>
      <c r="AD15" s="649" t="s">
        <v>231</v>
      </c>
      <c r="AE15" s="649"/>
      <c r="AF15" s="649"/>
      <c r="AG15" s="649"/>
      <c r="AH15" s="649"/>
      <c r="AI15" s="649"/>
      <c r="AJ15" s="649"/>
      <c r="AK15" s="649"/>
      <c r="AL15" s="650" t="s">
        <v>231</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30166</v>
      </c>
      <c r="BH15" s="646"/>
      <c r="BI15" s="646"/>
      <c r="BJ15" s="646"/>
      <c r="BK15" s="646"/>
      <c r="BL15" s="646"/>
      <c r="BM15" s="646"/>
      <c r="BN15" s="647"/>
      <c r="BO15" s="648">
        <v>4.5</v>
      </c>
      <c r="BP15" s="648"/>
      <c r="BQ15" s="648"/>
      <c r="BR15" s="648"/>
      <c r="BS15" s="654" t="s">
        <v>231</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296138</v>
      </c>
      <c r="CS15" s="646"/>
      <c r="CT15" s="646"/>
      <c r="CU15" s="646"/>
      <c r="CV15" s="646"/>
      <c r="CW15" s="646"/>
      <c r="CX15" s="646"/>
      <c r="CY15" s="647"/>
      <c r="CZ15" s="648">
        <v>8.1999999999999993</v>
      </c>
      <c r="DA15" s="648"/>
      <c r="DB15" s="648"/>
      <c r="DC15" s="648"/>
      <c r="DD15" s="654">
        <v>47985</v>
      </c>
      <c r="DE15" s="646"/>
      <c r="DF15" s="646"/>
      <c r="DG15" s="646"/>
      <c r="DH15" s="646"/>
      <c r="DI15" s="646"/>
      <c r="DJ15" s="646"/>
      <c r="DK15" s="646"/>
      <c r="DL15" s="646"/>
      <c r="DM15" s="646"/>
      <c r="DN15" s="646"/>
      <c r="DO15" s="646"/>
      <c r="DP15" s="647"/>
      <c r="DQ15" s="654">
        <v>291155</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2934</v>
      </c>
      <c r="S16" s="646"/>
      <c r="T16" s="646"/>
      <c r="U16" s="646"/>
      <c r="V16" s="646"/>
      <c r="W16" s="646"/>
      <c r="X16" s="646"/>
      <c r="Y16" s="647"/>
      <c r="Z16" s="648">
        <v>0.1</v>
      </c>
      <c r="AA16" s="648"/>
      <c r="AB16" s="648"/>
      <c r="AC16" s="648"/>
      <c r="AD16" s="649">
        <v>2934</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140</v>
      </c>
      <c r="BH16" s="646"/>
      <c r="BI16" s="646"/>
      <c r="BJ16" s="646"/>
      <c r="BK16" s="646"/>
      <c r="BL16" s="646"/>
      <c r="BM16" s="646"/>
      <c r="BN16" s="647"/>
      <c r="BO16" s="648" t="s">
        <v>140</v>
      </c>
      <c r="BP16" s="648"/>
      <c r="BQ16" s="648"/>
      <c r="BR16" s="648"/>
      <c r="BS16" s="654" t="s">
        <v>140</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294819</v>
      </c>
      <c r="CS16" s="646"/>
      <c r="CT16" s="646"/>
      <c r="CU16" s="646"/>
      <c r="CV16" s="646"/>
      <c r="CW16" s="646"/>
      <c r="CX16" s="646"/>
      <c r="CY16" s="647"/>
      <c r="CZ16" s="648">
        <v>8.1999999999999993</v>
      </c>
      <c r="DA16" s="648"/>
      <c r="DB16" s="648"/>
      <c r="DC16" s="648"/>
      <c r="DD16" s="654" t="s">
        <v>231</v>
      </c>
      <c r="DE16" s="646"/>
      <c r="DF16" s="646"/>
      <c r="DG16" s="646"/>
      <c r="DH16" s="646"/>
      <c r="DI16" s="646"/>
      <c r="DJ16" s="646"/>
      <c r="DK16" s="646"/>
      <c r="DL16" s="646"/>
      <c r="DM16" s="646"/>
      <c r="DN16" s="646"/>
      <c r="DO16" s="646"/>
      <c r="DP16" s="647"/>
      <c r="DQ16" s="654">
        <v>96606</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8211</v>
      </c>
      <c r="S17" s="646"/>
      <c r="T17" s="646"/>
      <c r="U17" s="646"/>
      <c r="V17" s="646"/>
      <c r="W17" s="646"/>
      <c r="X17" s="646"/>
      <c r="Y17" s="647"/>
      <c r="Z17" s="648">
        <v>0.2</v>
      </c>
      <c r="AA17" s="648"/>
      <c r="AB17" s="648"/>
      <c r="AC17" s="648"/>
      <c r="AD17" s="649">
        <v>8211</v>
      </c>
      <c r="AE17" s="649"/>
      <c r="AF17" s="649"/>
      <c r="AG17" s="649"/>
      <c r="AH17" s="649"/>
      <c r="AI17" s="649"/>
      <c r="AJ17" s="649"/>
      <c r="AK17" s="649"/>
      <c r="AL17" s="650">
        <v>0.4</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140</v>
      </c>
      <c r="BH17" s="646"/>
      <c r="BI17" s="646"/>
      <c r="BJ17" s="646"/>
      <c r="BK17" s="646"/>
      <c r="BL17" s="646"/>
      <c r="BM17" s="646"/>
      <c r="BN17" s="647"/>
      <c r="BO17" s="648" t="s">
        <v>231</v>
      </c>
      <c r="BP17" s="648"/>
      <c r="BQ17" s="648"/>
      <c r="BR17" s="648"/>
      <c r="BS17" s="654" t="s">
        <v>140</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414020</v>
      </c>
      <c r="CS17" s="646"/>
      <c r="CT17" s="646"/>
      <c r="CU17" s="646"/>
      <c r="CV17" s="646"/>
      <c r="CW17" s="646"/>
      <c r="CX17" s="646"/>
      <c r="CY17" s="647"/>
      <c r="CZ17" s="648">
        <v>11.5</v>
      </c>
      <c r="DA17" s="648"/>
      <c r="DB17" s="648"/>
      <c r="DC17" s="648"/>
      <c r="DD17" s="654" t="s">
        <v>140</v>
      </c>
      <c r="DE17" s="646"/>
      <c r="DF17" s="646"/>
      <c r="DG17" s="646"/>
      <c r="DH17" s="646"/>
      <c r="DI17" s="646"/>
      <c r="DJ17" s="646"/>
      <c r="DK17" s="646"/>
      <c r="DL17" s="646"/>
      <c r="DM17" s="646"/>
      <c r="DN17" s="646"/>
      <c r="DO17" s="646"/>
      <c r="DP17" s="647"/>
      <c r="DQ17" s="654">
        <v>414020</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1402</v>
      </c>
      <c r="S18" s="646"/>
      <c r="T18" s="646"/>
      <c r="U18" s="646"/>
      <c r="V18" s="646"/>
      <c r="W18" s="646"/>
      <c r="X18" s="646"/>
      <c r="Y18" s="647"/>
      <c r="Z18" s="648">
        <v>0</v>
      </c>
      <c r="AA18" s="648"/>
      <c r="AB18" s="648"/>
      <c r="AC18" s="648"/>
      <c r="AD18" s="649">
        <v>1402</v>
      </c>
      <c r="AE18" s="649"/>
      <c r="AF18" s="649"/>
      <c r="AG18" s="649"/>
      <c r="AH18" s="649"/>
      <c r="AI18" s="649"/>
      <c r="AJ18" s="649"/>
      <c r="AK18" s="649"/>
      <c r="AL18" s="650">
        <v>0.1</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231</v>
      </c>
      <c r="BH18" s="646"/>
      <c r="BI18" s="646"/>
      <c r="BJ18" s="646"/>
      <c r="BK18" s="646"/>
      <c r="BL18" s="646"/>
      <c r="BM18" s="646"/>
      <c r="BN18" s="647"/>
      <c r="BO18" s="648" t="s">
        <v>231</v>
      </c>
      <c r="BP18" s="648"/>
      <c r="BQ18" s="648"/>
      <c r="BR18" s="648"/>
      <c r="BS18" s="654" t="s">
        <v>140</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140</v>
      </c>
      <c r="CS18" s="646"/>
      <c r="CT18" s="646"/>
      <c r="CU18" s="646"/>
      <c r="CV18" s="646"/>
      <c r="CW18" s="646"/>
      <c r="CX18" s="646"/>
      <c r="CY18" s="647"/>
      <c r="CZ18" s="648" t="s">
        <v>140</v>
      </c>
      <c r="DA18" s="648"/>
      <c r="DB18" s="648"/>
      <c r="DC18" s="648"/>
      <c r="DD18" s="654" t="s">
        <v>231</v>
      </c>
      <c r="DE18" s="646"/>
      <c r="DF18" s="646"/>
      <c r="DG18" s="646"/>
      <c r="DH18" s="646"/>
      <c r="DI18" s="646"/>
      <c r="DJ18" s="646"/>
      <c r="DK18" s="646"/>
      <c r="DL18" s="646"/>
      <c r="DM18" s="646"/>
      <c r="DN18" s="646"/>
      <c r="DO18" s="646"/>
      <c r="DP18" s="647"/>
      <c r="DQ18" s="654" t="s">
        <v>231</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1558</v>
      </c>
      <c r="S19" s="646"/>
      <c r="T19" s="646"/>
      <c r="U19" s="646"/>
      <c r="V19" s="646"/>
      <c r="W19" s="646"/>
      <c r="X19" s="646"/>
      <c r="Y19" s="647"/>
      <c r="Z19" s="648">
        <v>0</v>
      </c>
      <c r="AA19" s="648"/>
      <c r="AB19" s="648"/>
      <c r="AC19" s="648"/>
      <c r="AD19" s="649">
        <v>1558</v>
      </c>
      <c r="AE19" s="649"/>
      <c r="AF19" s="649"/>
      <c r="AG19" s="649"/>
      <c r="AH19" s="649"/>
      <c r="AI19" s="649"/>
      <c r="AJ19" s="649"/>
      <c r="AK19" s="649"/>
      <c r="AL19" s="650">
        <v>0.1</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626</v>
      </c>
      <c r="BH19" s="646"/>
      <c r="BI19" s="646"/>
      <c r="BJ19" s="646"/>
      <c r="BK19" s="646"/>
      <c r="BL19" s="646"/>
      <c r="BM19" s="646"/>
      <c r="BN19" s="647"/>
      <c r="BO19" s="648">
        <v>0.1</v>
      </c>
      <c r="BP19" s="648"/>
      <c r="BQ19" s="648"/>
      <c r="BR19" s="648"/>
      <c r="BS19" s="654" t="s">
        <v>231</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140</v>
      </c>
      <c r="CS19" s="646"/>
      <c r="CT19" s="646"/>
      <c r="CU19" s="646"/>
      <c r="CV19" s="646"/>
      <c r="CW19" s="646"/>
      <c r="CX19" s="646"/>
      <c r="CY19" s="647"/>
      <c r="CZ19" s="648" t="s">
        <v>140</v>
      </c>
      <c r="DA19" s="648"/>
      <c r="DB19" s="648"/>
      <c r="DC19" s="648"/>
      <c r="DD19" s="654" t="s">
        <v>140</v>
      </c>
      <c r="DE19" s="646"/>
      <c r="DF19" s="646"/>
      <c r="DG19" s="646"/>
      <c r="DH19" s="646"/>
      <c r="DI19" s="646"/>
      <c r="DJ19" s="646"/>
      <c r="DK19" s="646"/>
      <c r="DL19" s="646"/>
      <c r="DM19" s="646"/>
      <c r="DN19" s="646"/>
      <c r="DO19" s="646"/>
      <c r="DP19" s="647"/>
      <c r="DQ19" s="654" t="s">
        <v>140</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86</v>
      </c>
      <c r="S20" s="646"/>
      <c r="T20" s="646"/>
      <c r="U20" s="646"/>
      <c r="V20" s="646"/>
      <c r="W20" s="646"/>
      <c r="X20" s="646"/>
      <c r="Y20" s="647"/>
      <c r="Z20" s="648">
        <v>0</v>
      </c>
      <c r="AA20" s="648"/>
      <c r="AB20" s="648"/>
      <c r="AC20" s="648"/>
      <c r="AD20" s="649">
        <v>86</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626</v>
      </c>
      <c r="BH20" s="646"/>
      <c r="BI20" s="646"/>
      <c r="BJ20" s="646"/>
      <c r="BK20" s="646"/>
      <c r="BL20" s="646"/>
      <c r="BM20" s="646"/>
      <c r="BN20" s="647"/>
      <c r="BO20" s="648">
        <v>0.1</v>
      </c>
      <c r="BP20" s="648"/>
      <c r="BQ20" s="648"/>
      <c r="BR20" s="648"/>
      <c r="BS20" s="654" t="s">
        <v>231</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3605115</v>
      </c>
      <c r="CS20" s="646"/>
      <c r="CT20" s="646"/>
      <c r="CU20" s="646"/>
      <c r="CV20" s="646"/>
      <c r="CW20" s="646"/>
      <c r="CX20" s="646"/>
      <c r="CY20" s="647"/>
      <c r="CZ20" s="648">
        <v>100</v>
      </c>
      <c r="DA20" s="648"/>
      <c r="DB20" s="648"/>
      <c r="DC20" s="648"/>
      <c r="DD20" s="654">
        <v>895387</v>
      </c>
      <c r="DE20" s="646"/>
      <c r="DF20" s="646"/>
      <c r="DG20" s="646"/>
      <c r="DH20" s="646"/>
      <c r="DI20" s="646"/>
      <c r="DJ20" s="646"/>
      <c r="DK20" s="646"/>
      <c r="DL20" s="646"/>
      <c r="DM20" s="646"/>
      <c r="DN20" s="646"/>
      <c r="DO20" s="646"/>
      <c r="DP20" s="647"/>
      <c r="DQ20" s="654">
        <v>2422708</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5165</v>
      </c>
      <c r="S21" s="646"/>
      <c r="T21" s="646"/>
      <c r="U21" s="646"/>
      <c r="V21" s="646"/>
      <c r="W21" s="646"/>
      <c r="X21" s="646"/>
      <c r="Y21" s="647"/>
      <c r="Z21" s="648">
        <v>0.1</v>
      </c>
      <c r="AA21" s="648"/>
      <c r="AB21" s="648"/>
      <c r="AC21" s="648"/>
      <c r="AD21" s="649">
        <v>5165</v>
      </c>
      <c r="AE21" s="649"/>
      <c r="AF21" s="649"/>
      <c r="AG21" s="649"/>
      <c r="AH21" s="649"/>
      <c r="AI21" s="649"/>
      <c r="AJ21" s="649"/>
      <c r="AK21" s="649"/>
      <c r="AL21" s="650">
        <v>0.2</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v>626</v>
      </c>
      <c r="BH21" s="646"/>
      <c r="BI21" s="646"/>
      <c r="BJ21" s="646"/>
      <c r="BK21" s="646"/>
      <c r="BL21" s="646"/>
      <c r="BM21" s="646"/>
      <c r="BN21" s="647"/>
      <c r="BO21" s="648">
        <v>0.1</v>
      </c>
      <c r="BP21" s="648"/>
      <c r="BQ21" s="648"/>
      <c r="BR21" s="648"/>
      <c r="BS21" s="654" t="s">
        <v>140</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v>1607891</v>
      </c>
      <c r="S22" s="646"/>
      <c r="T22" s="646"/>
      <c r="U22" s="646"/>
      <c r="V22" s="646"/>
      <c r="W22" s="646"/>
      <c r="X22" s="646"/>
      <c r="Y22" s="647"/>
      <c r="Z22" s="648">
        <v>38.200000000000003</v>
      </c>
      <c r="AA22" s="648"/>
      <c r="AB22" s="648"/>
      <c r="AC22" s="648"/>
      <c r="AD22" s="649">
        <v>1405359</v>
      </c>
      <c r="AE22" s="649"/>
      <c r="AF22" s="649"/>
      <c r="AG22" s="649"/>
      <c r="AH22" s="649"/>
      <c r="AI22" s="649"/>
      <c r="AJ22" s="649"/>
      <c r="AK22" s="649"/>
      <c r="AL22" s="650">
        <v>61.7</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140</v>
      </c>
      <c r="BH22" s="646"/>
      <c r="BI22" s="646"/>
      <c r="BJ22" s="646"/>
      <c r="BK22" s="646"/>
      <c r="BL22" s="646"/>
      <c r="BM22" s="646"/>
      <c r="BN22" s="647"/>
      <c r="BO22" s="648" t="s">
        <v>140</v>
      </c>
      <c r="BP22" s="648"/>
      <c r="BQ22" s="648"/>
      <c r="BR22" s="648"/>
      <c r="BS22" s="654" t="s">
        <v>140</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v>1405359</v>
      </c>
      <c r="S23" s="646"/>
      <c r="T23" s="646"/>
      <c r="U23" s="646"/>
      <c r="V23" s="646"/>
      <c r="W23" s="646"/>
      <c r="X23" s="646"/>
      <c r="Y23" s="647"/>
      <c r="Z23" s="648">
        <v>33.4</v>
      </c>
      <c r="AA23" s="648"/>
      <c r="AB23" s="648"/>
      <c r="AC23" s="648"/>
      <c r="AD23" s="649">
        <v>1405359</v>
      </c>
      <c r="AE23" s="649"/>
      <c r="AF23" s="649"/>
      <c r="AG23" s="649"/>
      <c r="AH23" s="649"/>
      <c r="AI23" s="649"/>
      <c r="AJ23" s="649"/>
      <c r="AK23" s="649"/>
      <c r="AL23" s="650">
        <v>61.7</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t="s">
        <v>140</v>
      </c>
      <c r="BH23" s="646"/>
      <c r="BI23" s="646"/>
      <c r="BJ23" s="646"/>
      <c r="BK23" s="646"/>
      <c r="BL23" s="646"/>
      <c r="BM23" s="646"/>
      <c r="BN23" s="647"/>
      <c r="BO23" s="648" t="s">
        <v>140</v>
      </c>
      <c r="BP23" s="648"/>
      <c r="BQ23" s="648"/>
      <c r="BR23" s="648"/>
      <c r="BS23" s="654" t="s">
        <v>140</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8" t="s">
        <v>290</v>
      </c>
      <c r="DM23" s="679"/>
      <c r="DN23" s="679"/>
      <c r="DO23" s="679"/>
      <c r="DP23" s="679"/>
      <c r="DQ23" s="679"/>
      <c r="DR23" s="679"/>
      <c r="DS23" s="679"/>
      <c r="DT23" s="679"/>
      <c r="DU23" s="679"/>
      <c r="DV23" s="680"/>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v>202532</v>
      </c>
      <c r="S24" s="646"/>
      <c r="T24" s="646"/>
      <c r="U24" s="646"/>
      <c r="V24" s="646"/>
      <c r="W24" s="646"/>
      <c r="X24" s="646"/>
      <c r="Y24" s="647"/>
      <c r="Z24" s="648">
        <v>4.8</v>
      </c>
      <c r="AA24" s="648"/>
      <c r="AB24" s="648"/>
      <c r="AC24" s="648"/>
      <c r="AD24" s="649" t="s">
        <v>231</v>
      </c>
      <c r="AE24" s="649"/>
      <c r="AF24" s="649"/>
      <c r="AG24" s="649"/>
      <c r="AH24" s="649"/>
      <c r="AI24" s="649"/>
      <c r="AJ24" s="649"/>
      <c r="AK24" s="649"/>
      <c r="AL24" s="650" t="s">
        <v>231</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140</v>
      </c>
      <c r="BH24" s="646"/>
      <c r="BI24" s="646"/>
      <c r="BJ24" s="646"/>
      <c r="BK24" s="646"/>
      <c r="BL24" s="646"/>
      <c r="BM24" s="646"/>
      <c r="BN24" s="647"/>
      <c r="BO24" s="648" t="s">
        <v>140</v>
      </c>
      <c r="BP24" s="648"/>
      <c r="BQ24" s="648"/>
      <c r="BR24" s="648"/>
      <c r="BS24" s="654" t="s">
        <v>140</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978749</v>
      </c>
      <c r="CS24" s="635"/>
      <c r="CT24" s="635"/>
      <c r="CU24" s="635"/>
      <c r="CV24" s="635"/>
      <c r="CW24" s="635"/>
      <c r="CX24" s="635"/>
      <c r="CY24" s="636"/>
      <c r="CZ24" s="639">
        <v>27.1</v>
      </c>
      <c r="DA24" s="640"/>
      <c r="DB24" s="640"/>
      <c r="DC24" s="659"/>
      <c r="DD24" s="681">
        <v>837843</v>
      </c>
      <c r="DE24" s="635"/>
      <c r="DF24" s="635"/>
      <c r="DG24" s="635"/>
      <c r="DH24" s="635"/>
      <c r="DI24" s="635"/>
      <c r="DJ24" s="635"/>
      <c r="DK24" s="636"/>
      <c r="DL24" s="681">
        <v>834237</v>
      </c>
      <c r="DM24" s="635"/>
      <c r="DN24" s="635"/>
      <c r="DO24" s="635"/>
      <c r="DP24" s="635"/>
      <c r="DQ24" s="635"/>
      <c r="DR24" s="635"/>
      <c r="DS24" s="635"/>
      <c r="DT24" s="635"/>
      <c r="DU24" s="635"/>
      <c r="DV24" s="636"/>
      <c r="DW24" s="639">
        <v>35.4</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t="s">
        <v>140</v>
      </c>
      <c r="S25" s="646"/>
      <c r="T25" s="646"/>
      <c r="U25" s="646"/>
      <c r="V25" s="646"/>
      <c r="W25" s="646"/>
      <c r="X25" s="646"/>
      <c r="Y25" s="647"/>
      <c r="Z25" s="648" t="s">
        <v>140</v>
      </c>
      <c r="AA25" s="648"/>
      <c r="AB25" s="648"/>
      <c r="AC25" s="648"/>
      <c r="AD25" s="649" t="s">
        <v>140</v>
      </c>
      <c r="AE25" s="649"/>
      <c r="AF25" s="649"/>
      <c r="AG25" s="649"/>
      <c r="AH25" s="649"/>
      <c r="AI25" s="649"/>
      <c r="AJ25" s="649"/>
      <c r="AK25" s="649"/>
      <c r="AL25" s="650" t="s">
        <v>231</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140</v>
      </c>
      <c r="BH25" s="646"/>
      <c r="BI25" s="646"/>
      <c r="BJ25" s="646"/>
      <c r="BK25" s="646"/>
      <c r="BL25" s="646"/>
      <c r="BM25" s="646"/>
      <c r="BN25" s="647"/>
      <c r="BO25" s="648" t="s">
        <v>140</v>
      </c>
      <c r="BP25" s="648"/>
      <c r="BQ25" s="648"/>
      <c r="BR25" s="648"/>
      <c r="BS25" s="654" t="s">
        <v>140</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424972</v>
      </c>
      <c r="CS25" s="670"/>
      <c r="CT25" s="670"/>
      <c r="CU25" s="670"/>
      <c r="CV25" s="670"/>
      <c r="CW25" s="670"/>
      <c r="CX25" s="670"/>
      <c r="CY25" s="671"/>
      <c r="CZ25" s="650">
        <v>11.8</v>
      </c>
      <c r="DA25" s="682"/>
      <c r="DB25" s="682"/>
      <c r="DC25" s="684"/>
      <c r="DD25" s="654">
        <v>378454</v>
      </c>
      <c r="DE25" s="670"/>
      <c r="DF25" s="670"/>
      <c r="DG25" s="670"/>
      <c r="DH25" s="670"/>
      <c r="DI25" s="670"/>
      <c r="DJ25" s="670"/>
      <c r="DK25" s="671"/>
      <c r="DL25" s="654">
        <v>374916</v>
      </c>
      <c r="DM25" s="670"/>
      <c r="DN25" s="670"/>
      <c r="DO25" s="670"/>
      <c r="DP25" s="670"/>
      <c r="DQ25" s="670"/>
      <c r="DR25" s="670"/>
      <c r="DS25" s="670"/>
      <c r="DT25" s="670"/>
      <c r="DU25" s="670"/>
      <c r="DV25" s="671"/>
      <c r="DW25" s="650">
        <v>15.9</v>
      </c>
      <c r="DX25" s="682"/>
      <c r="DY25" s="682"/>
      <c r="DZ25" s="682"/>
      <c r="EA25" s="682"/>
      <c r="EB25" s="682"/>
      <c r="EC25" s="683"/>
    </row>
    <row r="26" spans="2:133" ht="11.25" customHeight="1" x14ac:dyDescent="0.15">
      <c r="B26" s="642" t="s">
        <v>298</v>
      </c>
      <c r="C26" s="643"/>
      <c r="D26" s="643"/>
      <c r="E26" s="643"/>
      <c r="F26" s="643"/>
      <c r="G26" s="643"/>
      <c r="H26" s="643"/>
      <c r="I26" s="643"/>
      <c r="J26" s="643"/>
      <c r="K26" s="643"/>
      <c r="L26" s="643"/>
      <c r="M26" s="643"/>
      <c r="N26" s="643"/>
      <c r="O26" s="643"/>
      <c r="P26" s="643"/>
      <c r="Q26" s="644"/>
      <c r="R26" s="645">
        <v>2466348</v>
      </c>
      <c r="S26" s="646"/>
      <c r="T26" s="646"/>
      <c r="U26" s="646"/>
      <c r="V26" s="646"/>
      <c r="W26" s="646"/>
      <c r="X26" s="646"/>
      <c r="Y26" s="647"/>
      <c r="Z26" s="648">
        <v>58.7</v>
      </c>
      <c r="AA26" s="648"/>
      <c r="AB26" s="648"/>
      <c r="AC26" s="648"/>
      <c r="AD26" s="649">
        <v>2263816</v>
      </c>
      <c r="AE26" s="649"/>
      <c r="AF26" s="649"/>
      <c r="AG26" s="649"/>
      <c r="AH26" s="649"/>
      <c r="AI26" s="649"/>
      <c r="AJ26" s="649"/>
      <c r="AK26" s="649"/>
      <c r="AL26" s="650">
        <v>99.4</v>
      </c>
      <c r="AM26" s="651"/>
      <c r="AN26" s="651"/>
      <c r="AO26" s="652"/>
      <c r="AP26" s="664" t="s">
        <v>299</v>
      </c>
      <c r="AQ26" s="685"/>
      <c r="AR26" s="685"/>
      <c r="AS26" s="685"/>
      <c r="AT26" s="685"/>
      <c r="AU26" s="685"/>
      <c r="AV26" s="685"/>
      <c r="AW26" s="685"/>
      <c r="AX26" s="685"/>
      <c r="AY26" s="685"/>
      <c r="AZ26" s="685"/>
      <c r="BA26" s="685"/>
      <c r="BB26" s="685"/>
      <c r="BC26" s="685"/>
      <c r="BD26" s="685"/>
      <c r="BE26" s="685"/>
      <c r="BF26" s="666"/>
      <c r="BG26" s="645" t="s">
        <v>231</v>
      </c>
      <c r="BH26" s="646"/>
      <c r="BI26" s="646"/>
      <c r="BJ26" s="646"/>
      <c r="BK26" s="646"/>
      <c r="BL26" s="646"/>
      <c r="BM26" s="646"/>
      <c r="BN26" s="647"/>
      <c r="BO26" s="648" t="s">
        <v>140</v>
      </c>
      <c r="BP26" s="648"/>
      <c r="BQ26" s="648"/>
      <c r="BR26" s="648"/>
      <c r="BS26" s="654" t="s">
        <v>140</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251619</v>
      </c>
      <c r="CS26" s="646"/>
      <c r="CT26" s="646"/>
      <c r="CU26" s="646"/>
      <c r="CV26" s="646"/>
      <c r="CW26" s="646"/>
      <c r="CX26" s="646"/>
      <c r="CY26" s="647"/>
      <c r="CZ26" s="650">
        <v>7</v>
      </c>
      <c r="DA26" s="682"/>
      <c r="DB26" s="682"/>
      <c r="DC26" s="684"/>
      <c r="DD26" s="654">
        <v>210270</v>
      </c>
      <c r="DE26" s="646"/>
      <c r="DF26" s="646"/>
      <c r="DG26" s="646"/>
      <c r="DH26" s="646"/>
      <c r="DI26" s="646"/>
      <c r="DJ26" s="646"/>
      <c r="DK26" s="647"/>
      <c r="DL26" s="654" t="s">
        <v>140</v>
      </c>
      <c r="DM26" s="646"/>
      <c r="DN26" s="646"/>
      <c r="DO26" s="646"/>
      <c r="DP26" s="646"/>
      <c r="DQ26" s="646"/>
      <c r="DR26" s="646"/>
      <c r="DS26" s="646"/>
      <c r="DT26" s="646"/>
      <c r="DU26" s="646"/>
      <c r="DV26" s="647"/>
      <c r="DW26" s="650" t="s">
        <v>140</v>
      </c>
      <c r="DX26" s="682"/>
      <c r="DY26" s="682"/>
      <c r="DZ26" s="682"/>
      <c r="EA26" s="682"/>
      <c r="EB26" s="682"/>
      <c r="EC26" s="683"/>
    </row>
    <row r="27" spans="2:133" ht="11.25" customHeight="1" x14ac:dyDescent="0.15">
      <c r="B27" s="642" t="s">
        <v>301</v>
      </c>
      <c r="C27" s="643"/>
      <c r="D27" s="643"/>
      <c r="E27" s="643"/>
      <c r="F27" s="643"/>
      <c r="G27" s="643"/>
      <c r="H27" s="643"/>
      <c r="I27" s="643"/>
      <c r="J27" s="643"/>
      <c r="K27" s="643"/>
      <c r="L27" s="643"/>
      <c r="M27" s="643"/>
      <c r="N27" s="643"/>
      <c r="O27" s="643"/>
      <c r="P27" s="643"/>
      <c r="Q27" s="644"/>
      <c r="R27" s="645">
        <v>630</v>
      </c>
      <c r="S27" s="646"/>
      <c r="T27" s="646"/>
      <c r="U27" s="646"/>
      <c r="V27" s="646"/>
      <c r="W27" s="646"/>
      <c r="X27" s="646"/>
      <c r="Y27" s="647"/>
      <c r="Z27" s="648">
        <v>0</v>
      </c>
      <c r="AA27" s="648"/>
      <c r="AB27" s="648"/>
      <c r="AC27" s="648"/>
      <c r="AD27" s="649">
        <v>630</v>
      </c>
      <c r="AE27" s="649"/>
      <c r="AF27" s="649"/>
      <c r="AG27" s="649"/>
      <c r="AH27" s="649"/>
      <c r="AI27" s="649"/>
      <c r="AJ27" s="649"/>
      <c r="AK27" s="649"/>
      <c r="AL27" s="650">
        <v>0</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673854</v>
      </c>
      <c r="BH27" s="646"/>
      <c r="BI27" s="646"/>
      <c r="BJ27" s="646"/>
      <c r="BK27" s="646"/>
      <c r="BL27" s="646"/>
      <c r="BM27" s="646"/>
      <c r="BN27" s="647"/>
      <c r="BO27" s="648">
        <v>100</v>
      </c>
      <c r="BP27" s="648"/>
      <c r="BQ27" s="648"/>
      <c r="BR27" s="648"/>
      <c r="BS27" s="654" t="s">
        <v>140</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139757</v>
      </c>
      <c r="CS27" s="670"/>
      <c r="CT27" s="670"/>
      <c r="CU27" s="670"/>
      <c r="CV27" s="670"/>
      <c r="CW27" s="670"/>
      <c r="CX27" s="670"/>
      <c r="CY27" s="671"/>
      <c r="CZ27" s="650">
        <v>3.9</v>
      </c>
      <c r="DA27" s="682"/>
      <c r="DB27" s="682"/>
      <c r="DC27" s="684"/>
      <c r="DD27" s="654">
        <v>45369</v>
      </c>
      <c r="DE27" s="670"/>
      <c r="DF27" s="670"/>
      <c r="DG27" s="670"/>
      <c r="DH27" s="670"/>
      <c r="DI27" s="670"/>
      <c r="DJ27" s="670"/>
      <c r="DK27" s="671"/>
      <c r="DL27" s="654">
        <v>45301</v>
      </c>
      <c r="DM27" s="670"/>
      <c r="DN27" s="670"/>
      <c r="DO27" s="670"/>
      <c r="DP27" s="670"/>
      <c r="DQ27" s="670"/>
      <c r="DR27" s="670"/>
      <c r="DS27" s="670"/>
      <c r="DT27" s="670"/>
      <c r="DU27" s="670"/>
      <c r="DV27" s="671"/>
      <c r="DW27" s="650">
        <v>1.9</v>
      </c>
      <c r="DX27" s="682"/>
      <c r="DY27" s="682"/>
      <c r="DZ27" s="682"/>
      <c r="EA27" s="682"/>
      <c r="EB27" s="682"/>
      <c r="EC27" s="683"/>
    </row>
    <row r="28" spans="2:133" ht="11.25" customHeight="1" x14ac:dyDescent="0.15">
      <c r="B28" s="642" t="s">
        <v>304</v>
      </c>
      <c r="C28" s="643"/>
      <c r="D28" s="643"/>
      <c r="E28" s="643"/>
      <c r="F28" s="643"/>
      <c r="G28" s="643"/>
      <c r="H28" s="643"/>
      <c r="I28" s="643"/>
      <c r="J28" s="643"/>
      <c r="K28" s="643"/>
      <c r="L28" s="643"/>
      <c r="M28" s="643"/>
      <c r="N28" s="643"/>
      <c r="O28" s="643"/>
      <c r="P28" s="643"/>
      <c r="Q28" s="644"/>
      <c r="R28" s="645">
        <v>25281</v>
      </c>
      <c r="S28" s="646"/>
      <c r="T28" s="646"/>
      <c r="U28" s="646"/>
      <c r="V28" s="646"/>
      <c r="W28" s="646"/>
      <c r="X28" s="646"/>
      <c r="Y28" s="647"/>
      <c r="Z28" s="648">
        <v>0.6</v>
      </c>
      <c r="AA28" s="648"/>
      <c r="AB28" s="648"/>
      <c r="AC28" s="648"/>
      <c r="AD28" s="649" t="s">
        <v>140</v>
      </c>
      <c r="AE28" s="649"/>
      <c r="AF28" s="649"/>
      <c r="AG28" s="649"/>
      <c r="AH28" s="649"/>
      <c r="AI28" s="649"/>
      <c r="AJ28" s="649"/>
      <c r="AK28" s="649"/>
      <c r="AL28" s="650" t="s">
        <v>140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414020</v>
      </c>
      <c r="CS28" s="646"/>
      <c r="CT28" s="646"/>
      <c r="CU28" s="646"/>
      <c r="CV28" s="646"/>
      <c r="CW28" s="646"/>
      <c r="CX28" s="646"/>
      <c r="CY28" s="647"/>
      <c r="CZ28" s="650">
        <v>11.5</v>
      </c>
      <c r="DA28" s="682"/>
      <c r="DB28" s="682"/>
      <c r="DC28" s="684"/>
      <c r="DD28" s="654">
        <v>414020</v>
      </c>
      <c r="DE28" s="646"/>
      <c r="DF28" s="646"/>
      <c r="DG28" s="646"/>
      <c r="DH28" s="646"/>
      <c r="DI28" s="646"/>
      <c r="DJ28" s="646"/>
      <c r="DK28" s="647"/>
      <c r="DL28" s="654">
        <v>414020</v>
      </c>
      <c r="DM28" s="646"/>
      <c r="DN28" s="646"/>
      <c r="DO28" s="646"/>
      <c r="DP28" s="646"/>
      <c r="DQ28" s="646"/>
      <c r="DR28" s="646"/>
      <c r="DS28" s="646"/>
      <c r="DT28" s="646"/>
      <c r="DU28" s="646"/>
      <c r="DV28" s="647"/>
      <c r="DW28" s="650">
        <v>17.600000000000001</v>
      </c>
      <c r="DX28" s="682"/>
      <c r="DY28" s="682"/>
      <c r="DZ28" s="682"/>
      <c r="EA28" s="682"/>
      <c r="EB28" s="682"/>
      <c r="EC28" s="683"/>
    </row>
    <row r="29" spans="2:133" ht="11.25" customHeight="1" x14ac:dyDescent="0.15">
      <c r="B29" s="642" t="s">
        <v>306</v>
      </c>
      <c r="C29" s="643"/>
      <c r="D29" s="643"/>
      <c r="E29" s="643"/>
      <c r="F29" s="643"/>
      <c r="G29" s="643"/>
      <c r="H29" s="643"/>
      <c r="I29" s="643"/>
      <c r="J29" s="643"/>
      <c r="K29" s="643"/>
      <c r="L29" s="643"/>
      <c r="M29" s="643"/>
      <c r="N29" s="643"/>
      <c r="O29" s="643"/>
      <c r="P29" s="643"/>
      <c r="Q29" s="644"/>
      <c r="R29" s="645">
        <v>53850</v>
      </c>
      <c r="S29" s="646"/>
      <c r="T29" s="646"/>
      <c r="U29" s="646"/>
      <c r="V29" s="646"/>
      <c r="W29" s="646"/>
      <c r="X29" s="646"/>
      <c r="Y29" s="647"/>
      <c r="Z29" s="648">
        <v>1.3</v>
      </c>
      <c r="AA29" s="648"/>
      <c r="AB29" s="648"/>
      <c r="AC29" s="648"/>
      <c r="AD29" s="649">
        <v>2394</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307</v>
      </c>
      <c r="CE29" s="692"/>
      <c r="CF29" s="660" t="s">
        <v>308</v>
      </c>
      <c r="CG29" s="661"/>
      <c r="CH29" s="661"/>
      <c r="CI29" s="661"/>
      <c r="CJ29" s="661"/>
      <c r="CK29" s="661"/>
      <c r="CL29" s="661"/>
      <c r="CM29" s="661"/>
      <c r="CN29" s="661"/>
      <c r="CO29" s="661"/>
      <c r="CP29" s="661"/>
      <c r="CQ29" s="662"/>
      <c r="CR29" s="645">
        <v>414020</v>
      </c>
      <c r="CS29" s="670"/>
      <c r="CT29" s="670"/>
      <c r="CU29" s="670"/>
      <c r="CV29" s="670"/>
      <c r="CW29" s="670"/>
      <c r="CX29" s="670"/>
      <c r="CY29" s="671"/>
      <c r="CZ29" s="650">
        <v>11.5</v>
      </c>
      <c r="DA29" s="682"/>
      <c r="DB29" s="682"/>
      <c r="DC29" s="684"/>
      <c r="DD29" s="654">
        <v>414020</v>
      </c>
      <c r="DE29" s="670"/>
      <c r="DF29" s="670"/>
      <c r="DG29" s="670"/>
      <c r="DH29" s="670"/>
      <c r="DI29" s="670"/>
      <c r="DJ29" s="670"/>
      <c r="DK29" s="671"/>
      <c r="DL29" s="654">
        <v>414020</v>
      </c>
      <c r="DM29" s="670"/>
      <c r="DN29" s="670"/>
      <c r="DO29" s="670"/>
      <c r="DP29" s="670"/>
      <c r="DQ29" s="670"/>
      <c r="DR29" s="670"/>
      <c r="DS29" s="670"/>
      <c r="DT29" s="670"/>
      <c r="DU29" s="670"/>
      <c r="DV29" s="671"/>
      <c r="DW29" s="650">
        <v>17.600000000000001</v>
      </c>
      <c r="DX29" s="682"/>
      <c r="DY29" s="682"/>
      <c r="DZ29" s="682"/>
      <c r="EA29" s="682"/>
      <c r="EB29" s="682"/>
      <c r="EC29" s="683"/>
    </row>
    <row r="30" spans="2:133" ht="11.25" customHeight="1" x14ac:dyDescent="0.15">
      <c r="B30" s="642" t="s">
        <v>309</v>
      </c>
      <c r="C30" s="643"/>
      <c r="D30" s="643"/>
      <c r="E30" s="643"/>
      <c r="F30" s="643"/>
      <c r="G30" s="643"/>
      <c r="H30" s="643"/>
      <c r="I30" s="643"/>
      <c r="J30" s="643"/>
      <c r="K30" s="643"/>
      <c r="L30" s="643"/>
      <c r="M30" s="643"/>
      <c r="N30" s="643"/>
      <c r="O30" s="643"/>
      <c r="P30" s="643"/>
      <c r="Q30" s="644"/>
      <c r="R30" s="645">
        <v>2638</v>
      </c>
      <c r="S30" s="646"/>
      <c r="T30" s="646"/>
      <c r="U30" s="646"/>
      <c r="V30" s="646"/>
      <c r="W30" s="646"/>
      <c r="X30" s="646"/>
      <c r="Y30" s="647"/>
      <c r="Z30" s="648">
        <v>0.1</v>
      </c>
      <c r="AA30" s="648"/>
      <c r="AB30" s="648"/>
      <c r="AC30" s="648"/>
      <c r="AD30" s="649" t="s">
        <v>140</v>
      </c>
      <c r="AE30" s="649"/>
      <c r="AF30" s="649"/>
      <c r="AG30" s="649"/>
      <c r="AH30" s="649"/>
      <c r="AI30" s="649"/>
      <c r="AJ30" s="649"/>
      <c r="AK30" s="649"/>
      <c r="AL30" s="650" t="s">
        <v>231</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310</v>
      </c>
      <c r="BH30" s="689"/>
      <c r="BI30" s="689"/>
      <c r="BJ30" s="689"/>
      <c r="BK30" s="689"/>
      <c r="BL30" s="689"/>
      <c r="BM30" s="689"/>
      <c r="BN30" s="689"/>
      <c r="BO30" s="689"/>
      <c r="BP30" s="689"/>
      <c r="BQ30" s="690"/>
      <c r="BR30" s="624" t="s">
        <v>311</v>
      </c>
      <c r="BS30" s="689"/>
      <c r="BT30" s="689"/>
      <c r="BU30" s="689"/>
      <c r="BV30" s="689"/>
      <c r="BW30" s="689"/>
      <c r="BX30" s="689"/>
      <c r="BY30" s="689"/>
      <c r="BZ30" s="689"/>
      <c r="CA30" s="689"/>
      <c r="CB30" s="690"/>
      <c r="CD30" s="693"/>
      <c r="CE30" s="694"/>
      <c r="CF30" s="660" t="s">
        <v>312</v>
      </c>
      <c r="CG30" s="661"/>
      <c r="CH30" s="661"/>
      <c r="CI30" s="661"/>
      <c r="CJ30" s="661"/>
      <c r="CK30" s="661"/>
      <c r="CL30" s="661"/>
      <c r="CM30" s="661"/>
      <c r="CN30" s="661"/>
      <c r="CO30" s="661"/>
      <c r="CP30" s="661"/>
      <c r="CQ30" s="662"/>
      <c r="CR30" s="645">
        <v>405877</v>
      </c>
      <c r="CS30" s="646"/>
      <c r="CT30" s="646"/>
      <c r="CU30" s="646"/>
      <c r="CV30" s="646"/>
      <c r="CW30" s="646"/>
      <c r="CX30" s="646"/>
      <c r="CY30" s="647"/>
      <c r="CZ30" s="650">
        <v>11.3</v>
      </c>
      <c r="DA30" s="682"/>
      <c r="DB30" s="682"/>
      <c r="DC30" s="684"/>
      <c r="DD30" s="654">
        <v>405877</v>
      </c>
      <c r="DE30" s="646"/>
      <c r="DF30" s="646"/>
      <c r="DG30" s="646"/>
      <c r="DH30" s="646"/>
      <c r="DI30" s="646"/>
      <c r="DJ30" s="646"/>
      <c r="DK30" s="647"/>
      <c r="DL30" s="654">
        <v>405877</v>
      </c>
      <c r="DM30" s="646"/>
      <c r="DN30" s="646"/>
      <c r="DO30" s="646"/>
      <c r="DP30" s="646"/>
      <c r="DQ30" s="646"/>
      <c r="DR30" s="646"/>
      <c r="DS30" s="646"/>
      <c r="DT30" s="646"/>
      <c r="DU30" s="646"/>
      <c r="DV30" s="647"/>
      <c r="DW30" s="650">
        <v>17.2</v>
      </c>
      <c r="DX30" s="682"/>
      <c r="DY30" s="682"/>
      <c r="DZ30" s="682"/>
      <c r="EA30" s="682"/>
      <c r="EB30" s="682"/>
      <c r="EC30" s="683"/>
    </row>
    <row r="31" spans="2:133" ht="11.25" customHeight="1" x14ac:dyDescent="0.15">
      <c r="B31" s="642" t="s">
        <v>313</v>
      </c>
      <c r="C31" s="643"/>
      <c r="D31" s="643"/>
      <c r="E31" s="643"/>
      <c r="F31" s="643"/>
      <c r="G31" s="643"/>
      <c r="H31" s="643"/>
      <c r="I31" s="643"/>
      <c r="J31" s="643"/>
      <c r="K31" s="643"/>
      <c r="L31" s="643"/>
      <c r="M31" s="643"/>
      <c r="N31" s="643"/>
      <c r="O31" s="643"/>
      <c r="P31" s="643"/>
      <c r="Q31" s="644"/>
      <c r="R31" s="645">
        <v>321922</v>
      </c>
      <c r="S31" s="646"/>
      <c r="T31" s="646"/>
      <c r="U31" s="646"/>
      <c r="V31" s="646"/>
      <c r="W31" s="646"/>
      <c r="X31" s="646"/>
      <c r="Y31" s="647"/>
      <c r="Z31" s="648">
        <v>7.7</v>
      </c>
      <c r="AA31" s="648"/>
      <c r="AB31" s="648"/>
      <c r="AC31" s="648"/>
      <c r="AD31" s="649" t="s">
        <v>140</v>
      </c>
      <c r="AE31" s="649"/>
      <c r="AF31" s="649"/>
      <c r="AG31" s="649"/>
      <c r="AH31" s="649"/>
      <c r="AI31" s="649"/>
      <c r="AJ31" s="649"/>
      <c r="AK31" s="649"/>
      <c r="AL31" s="650" t="s">
        <v>140</v>
      </c>
      <c r="AM31" s="651"/>
      <c r="AN31" s="651"/>
      <c r="AO31" s="652"/>
      <c r="AP31" s="702" t="s">
        <v>314</v>
      </c>
      <c r="AQ31" s="703"/>
      <c r="AR31" s="703"/>
      <c r="AS31" s="703"/>
      <c r="AT31" s="708" t="s">
        <v>315</v>
      </c>
      <c r="AU31" s="231"/>
      <c r="AV31" s="231"/>
      <c r="AW31" s="231"/>
      <c r="AX31" s="631" t="s">
        <v>190</v>
      </c>
      <c r="AY31" s="632"/>
      <c r="AZ31" s="632"/>
      <c r="BA31" s="632"/>
      <c r="BB31" s="632"/>
      <c r="BC31" s="632"/>
      <c r="BD31" s="632"/>
      <c r="BE31" s="632"/>
      <c r="BF31" s="633"/>
      <c r="BG31" s="701">
        <v>99.2</v>
      </c>
      <c r="BH31" s="697"/>
      <c r="BI31" s="697"/>
      <c r="BJ31" s="697"/>
      <c r="BK31" s="697"/>
      <c r="BL31" s="697"/>
      <c r="BM31" s="640">
        <v>93.5</v>
      </c>
      <c r="BN31" s="697"/>
      <c r="BO31" s="697"/>
      <c r="BP31" s="697"/>
      <c r="BQ31" s="698"/>
      <c r="BR31" s="701">
        <v>99.1</v>
      </c>
      <c r="BS31" s="697"/>
      <c r="BT31" s="697"/>
      <c r="BU31" s="697"/>
      <c r="BV31" s="697"/>
      <c r="BW31" s="697"/>
      <c r="BX31" s="640">
        <v>91.8</v>
      </c>
      <c r="BY31" s="697"/>
      <c r="BZ31" s="697"/>
      <c r="CA31" s="697"/>
      <c r="CB31" s="698"/>
      <c r="CD31" s="693"/>
      <c r="CE31" s="694"/>
      <c r="CF31" s="660" t="s">
        <v>316</v>
      </c>
      <c r="CG31" s="661"/>
      <c r="CH31" s="661"/>
      <c r="CI31" s="661"/>
      <c r="CJ31" s="661"/>
      <c r="CK31" s="661"/>
      <c r="CL31" s="661"/>
      <c r="CM31" s="661"/>
      <c r="CN31" s="661"/>
      <c r="CO31" s="661"/>
      <c r="CP31" s="661"/>
      <c r="CQ31" s="662"/>
      <c r="CR31" s="645">
        <v>8143</v>
      </c>
      <c r="CS31" s="670"/>
      <c r="CT31" s="670"/>
      <c r="CU31" s="670"/>
      <c r="CV31" s="670"/>
      <c r="CW31" s="670"/>
      <c r="CX31" s="670"/>
      <c r="CY31" s="671"/>
      <c r="CZ31" s="650">
        <v>0.2</v>
      </c>
      <c r="DA31" s="682"/>
      <c r="DB31" s="682"/>
      <c r="DC31" s="684"/>
      <c r="DD31" s="654">
        <v>8143</v>
      </c>
      <c r="DE31" s="670"/>
      <c r="DF31" s="670"/>
      <c r="DG31" s="670"/>
      <c r="DH31" s="670"/>
      <c r="DI31" s="670"/>
      <c r="DJ31" s="670"/>
      <c r="DK31" s="671"/>
      <c r="DL31" s="654">
        <v>8143</v>
      </c>
      <c r="DM31" s="670"/>
      <c r="DN31" s="670"/>
      <c r="DO31" s="670"/>
      <c r="DP31" s="670"/>
      <c r="DQ31" s="670"/>
      <c r="DR31" s="670"/>
      <c r="DS31" s="670"/>
      <c r="DT31" s="670"/>
      <c r="DU31" s="670"/>
      <c r="DV31" s="671"/>
      <c r="DW31" s="650">
        <v>0.3</v>
      </c>
      <c r="DX31" s="682"/>
      <c r="DY31" s="682"/>
      <c r="DZ31" s="682"/>
      <c r="EA31" s="682"/>
      <c r="EB31" s="682"/>
      <c r="EC31" s="683"/>
    </row>
    <row r="32" spans="2:133" ht="11.25" customHeight="1" x14ac:dyDescent="0.15">
      <c r="B32" s="712" t="s">
        <v>317</v>
      </c>
      <c r="C32" s="713"/>
      <c r="D32" s="713"/>
      <c r="E32" s="713"/>
      <c r="F32" s="713"/>
      <c r="G32" s="713"/>
      <c r="H32" s="713"/>
      <c r="I32" s="713"/>
      <c r="J32" s="713"/>
      <c r="K32" s="713"/>
      <c r="L32" s="713"/>
      <c r="M32" s="713"/>
      <c r="N32" s="713"/>
      <c r="O32" s="713"/>
      <c r="P32" s="713"/>
      <c r="Q32" s="714"/>
      <c r="R32" s="645" t="s">
        <v>140</v>
      </c>
      <c r="S32" s="646"/>
      <c r="T32" s="646"/>
      <c r="U32" s="646"/>
      <c r="V32" s="646"/>
      <c r="W32" s="646"/>
      <c r="X32" s="646"/>
      <c r="Y32" s="647"/>
      <c r="Z32" s="648" t="s">
        <v>140</v>
      </c>
      <c r="AA32" s="648"/>
      <c r="AB32" s="648"/>
      <c r="AC32" s="648"/>
      <c r="AD32" s="649" t="s">
        <v>140</v>
      </c>
      <c r="AE32" s="649"/>
      <c r="AF32" s="649"/>
      <c r="AG32" s="649"/>
      <c r="AH32" s="649"/>
      <c r="AI32" s="649"/>
      <c r="AJ32" s="649"/>
      <c r="AK32" s="649"/>
      <c r="AL32" s="650" t="s">
        <v>140</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1">
        <v>99.5</v>
      </c>
      <c r="BH32" s="670"/>
      <c r="BI32" s="670"/>
      <c r="BJ32" s="670"/>
      <c r="BK32" s="670"/>
      <c r="BL32" s="670"/>
      <c r="BM32" s="651">
        <v>96.3</v>
      </c>
      <c r="BN32" s="699"/>
      <c r="BO32" s="699"/>
      <c r="BP32" s="699"/>
      <c r="BQ32" s="700"/>
      <c r="BR32" s="711">
        <v>99.5</v>
      </c>
      <c r="BS32" s="670"/>
      <c r="BT32" s="670"/>
      <c r="BU32" s="670"/>
      <c r="BV32" s="670"/>
      <c r="BW32" s="670"/>
      <c r="BX32" s="651">
        <v>95.3</v>
      </c>
      <c r="BY32" s="699"/>
      <c r="BZ32" s="699"/>
      <c r="CA32" s="699"/>
      <c r="CB32" s="700"/>
      <c r="CD32" s="695"/>
      <c r="CE32" s="696"/>
      <c r="CF32" s="660" t="s">
        <v>320</v>
      </c>
      <c r="CG32" s="661"/>
      <c r="CH32" s="661"/>
      <c r="CI32" s="661"/>
      <c r="CJ32" s="661"/>
      <c r="CK32" s="661"/>
      <c r="CL32" s="661"/>
      <c r="CM32" s="661"/>
      <c r="CN32" s="661"/>
      <c r="CO32" s="661"/>
      <c r="CP32" s="661"/>
      <c r="CQ32" s="662"/>
      <c r="CR32" s="645" t="s">
        <v>140</v>
      </c>
      <c r="CS32" s="646"/>
      <c r="CT32" s="646"/>
      <c r="CU32" s="646"/>
      <c r="CV32" s="646"/>
      <c r="CW32" s="646"/>
      <c r="CX32" s="646"/>
      <c r="CY32" s="647"/>
      <c r="CZ32" s="650" t="s">
        <v>231</v>
      </c>
      <c r="DA32" s="682"/>
      <c r="DB32" s="682"/>
      <c r="DC32" s="684"/>
      <c r="DD32" s="654" t="s">
        <v>140</v>
      </c>
      <c r="DE32" s="646"/>
      <c r="DF32" s="646"/>
      <c r="DG32" s="646"/>
      <c r="DH32" s="646"/>
      <c r="DI32" s="646"/>
      <c r="DJ32" s="646"/>
      <c r="DK32" s="647"/>
      <c r="DL32" s="654" t="s">
        <v>140</v>
      </c>
      <c r="DM32" s="646"/>
      <c r="DN32" s="646"/>
      <c r="DO32" s="646"/>
      <c r="DP32" s="646"/>
      <c r="DQ32" s="646"/>
      <c r="DR32" s="646"/>
      <c r="DS32" s="646"/>
      <c r="DT32" s="646"/>
      <c r="DU32" s="646"/>
      <c r="DV32" s="647"/>
      <c r="DW32" s="650" t="s">
        <v>140</v>
      </c>
      <c r="DX32" s="682"/>
      <c r="DY32" s="682"/>
      <c r="DZ32" s="682"/>
      <c r="EA32" s="682"/>
      <c r="EB32" s="682"/>
      <c r="EC32" s="683"/>
    </row>
    <row r="33" spans="2:133" ht="11.25" customHeight="1" x14ac:dyDescent="0.15">
      <c r="B33" s="642" t="s">
        <v>321</v>
      </c>
      <c r="C33" s="643"/>
      <c r="D33" s="643"/>
      <c r="E33" s="643"/>
      <c r="F33" s="643"/>
      <c r="G33" s="643"/>
      <c r="H33" s="643"/>
      <c r="I33" s="643"/>
      <c r="J33" s="643"/>
      <c r="K33" s="643"/>
      <c r="L33" s="643"/>
      <c r="M33" s="643"/>
      <c r="N33" s="643"/>
      <c r="O33" s="643"/>
      <c r="P33" s="643"/>
      <c r="Q33" s="644"/>
      <c r="R33" s="645">
        <v>112230</v>
      </c>
      <c r="S33" s="646"/>
      <c r="T33" s="646"/>
      <c r="U33" s="646"/>
      <c r="V33" s="646"/>
      <c r="W33" s="646"/>
      <c r="X33" s="646"/>
      <c r="Y33" s="647"/>
      <c r="Z33" s="648">
        <v>2.7</v>
      </c>
      <c r="AA33" s="648"/>
      <c r="AB33" s="648"/>
      <c r="AC33" s="648"/>
      <c r="AD33" s="649" t="s">
        <v>231</v>
      </c>
      <c r="AE33" s="649"/>
      <c r="AF33" s="649"/>
      <c r="AG33" s="649"/>
      <c r="AH33" s="649"/>
      <c r="AI33" s="649"/>
      <c r="AJ33" s="649"/>
      <c r="AK33" s="649"/>
      <c r="AL33" s="650" t="s">
        <v>140</v>
      </c>
      <c r="AM33" s="651"/>
      <c r="AN33" s="651"/>
      <c r="AO33" s="652"/>
      <c r="AP33" s="706"/>
      <c r="AQ33" s="707"/>
      <c r="AR33" s="707"/>
      <c r="AS33" s="707"/>
      <c r="AT33" s="710"/>
      <c r="AU33" s="232"/>
      <c r="AV33" s="232"/>
      <c r="AW33" s="232"/>
      <c r="AX33" s="686" t="s">
        <v>322</v>
      </c>
      <c r="AY33" s="687"/>
      <c r="AZ33" s="687"/>
      <c r="BA33" s="687"/>
      <c r="BB33" s="687"/>
      <c r="BC33" s="687"/>
      <c r="BD33" s="687"/>
      <c r="BE33" s="687"/>
      <c r="BF33" s="688"/>
      <c r="BG33" s="715">
        <v>99</v>
      </c>
      <c r="BH33" s="716"/>
      <c r="BI33" s="716"/>
      <c r="BJ33" s="716"/>
      <c r="BK33" s="716"/>
      <c r="BL33" s="716"/>
      <c r="BM33" s="717">
        <v>91.3</v>
      </c>
      <c r="BN33" s="716"/>
      <c r="BO33" s="716"/>
      <c r="BP33" s="716"/>
      <c r="BQ33" s="718"/>
      <c r="BR33" s="715">
        <v>98.8</v>
      </c>
      <c r="BS33" s="716"/>
      <c r="BT33" s="716"/>
      <c r="BU33" s="716"/>
      <c r="BV33" s="716"/>
      <c r="BW33" s="716"/>
      <c r="BX33" s="717">
        <v>89.4</v>
      </c>
      <c r="BY33" s="716"/>
      <c r="BZ33" s="716"/>
      <c r="CA33" s="716"/>
      <c r="CB33" s="718"/>
      <c r="CD33" s="660" t="s">
        <v>323</v>
      </c>
      <c r="CE33" s="661"/>
      <c r="CF33" s="661"/>
      <c r="CG33" s="661"/>
      <c r="CH33" s="661"/>
      <c r="CI33" s="661"/>
      <c r="CJ33" s="661"/>
      <c r="CK33" s="661"/>
      <c r="CL33" s="661"/>
      <c r="CM33" s="661"/>
      <c r="CN33" s="661"/>
      <c r="CO33" s="661"/>
      <c r="CP33" s="661"/>
      <c r="CQ33" s="662"/>
      <c r="CR33" s="645">
        <v>1436160</v>
      </c>
      <c r="CS33" s="670"/>
      <c r="CT33" s="670"/>
      <c r="CU33" s="670"/>
      <c r="CV33" s="670"/>
      <c r="CW33" s="670"/>
      <c r="CX33" s="670"/>
      <c r="CY33" s="671"/>
      <c r="CZ33" s="650">
        <v>39.799999999999997</v>
      </c>
      <c r="DA33" s="682"/>
      <c r="DB33" s="682"/>
      <c r="DC33" s="684"/>
      <c r="DD33" s="654">
        <v>1200195</v>
      </c>
      <c r="DE33" s="670"/>
      <c r="DF33" s="670"/>
      <c r="DG33" s="670"/>
      <c r="DH33" s="670"/>
      <c r="DI33" s="670"/>
      <c r="DJ33" s="670"/>
      <c r="DK33" s="671"/>
      <c r="DL33" s="654">
        <v>916950</v>
      </c>
      <c r="DM33" s="670"/>
      <c r="DN33" s="670"/>
      <c r="DO33" s="670"/>
      <c r="DP33" s="670"/>
      <c r="DQ33" s="670"/>
      <c r="DR33" s="670"/>
      <c r="DS33" s="670"/>
      <c r="DT33" s="670"/>
      <c r="DU33" s="670"/>
      <c r="DV33" s="671"/>
      <c r="DW33" s="650">
        <v>38.9</v>
      </c>
      <c r="DX33" s="682"/>
      <c r="DY33" s="682"/>
      <c r="DZ33" s="682"/>
      <c r="EA33" s="682"/>
      <c r="EB33" s="682"/>
      <c r="EC33" s="683"/>
    </row>
    <row r="34" spans="2:133" ht="11.25" customHeight="1" x14ac:dyDescent="0.15">
      <c r="B34" s="642" t="s">
        <v>324</v>
      </c>
      <c r="C34" s="643"/>
      <c r="D34" s="643"/>
      <c r="E34" s="643"/>
      <c r="F34" s="643"/>
      <c r="G34" s="643"/>
      <c r="H34" s="643"/>
      <c r="I34" s="643"/>
      <c r="J34" s="643"/>
      <c r="K34" s="643"/>
      <c r="L34" s="643"/>
      <c r="M34" s="643"/>
      <c r="N34" s="643"/>
      <c r="O34" s="643"/>
      <c r="P34" s="643"/>
      <c r="Q34" s="644"/>
      <c r="R34" s="645">
        <v>21270</v>
      </c>
      <c r="S34" s="646"/>
      <c r="T34" s="646"/>
      <c r="U34" s="646"/>
      <c r="V34" s="646"/>
      <c r="W34" s="646"/>
      <c r="X34" s="646"/>
      <c r="Y34" s="647"/>
      <c r="Z34" s="648">
        <v>0.5</v>
      </c>
      <c r="AA34" s="648"/>
      <c r="AB34" s="648"/>
      <c r="AC34" s="648"/>
      <c r="AD34" s="649">
        <v>11348</v>
      </c>
      <c r="AE34" s="649"/>
      <c r="AF34" s="649"/>
      <c r="AG34" s="649"/>
      <c r="AH34" s="649"/>
      <c r="AI34" s="649"/>
      <c r="AJ34" s="649"/>
      <c r="AK34" s="649"/>
      <c r="AL34" s="650">
        <v>0.5</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675783</v>
      </c>
      <c r="CS34" s="646"/>
      <c r="CT34" s="646"/>
      <c r="CU34" s="646"/>
      <c r="CV34" s="646"/>
      <c r="CW34" s="646"/>
      <c r="CX34" s="646"/>
      <c r="CY34" s="647"/>
      <c r="CZ34" s="650">
        <v>18.7</v>
      </c>
      <c r="DA34" s="682"/>
      <c r="DB34" s="682"/>
      <c r="DC34" s="684"/>
      <c r="DD34" s="654">
        <v>530437</v>
      </c>
      <c r="DE34" s="646"/>
      <c r="DF34" s="646"/>
      <c r="DG34" s="646"/>
      <c r="DH34" s="646"/>
      <c r="DI34" s="646"/>
      <c r="DJ34" s="646"/>
      <c r="DK34" s="647"/>
      <c r="DL34" s="654">
        <v>456499</v>
      </c>
      <c r="DM34" s="646"/>
      <c r="DN34" s="646"/>
      <c r="DO34" s="646"/>
      <c r="DP34" s="646"/>
      <c r="DQ34" s="646"/>
      <c r="DR34" s="646"/>
      <c r="DS34" s="646"/>
      <c r="DT34" s="646"/>
      <c r="DU34" s="646"/>
      <c r="DV34" s="647"/>
      <c r="DW34" s="650">
        <v>19.399999999999999</v>
      </c>
      <c r="DX34" s="682"/>
      <c r="DY34" s="682"/>
      <c r="DZ34" s="682"/>
      <c r="EA34" s="682"/>
      <c r="EB34" s="682"/>
      <c r="EC34" s="683"/>
    </row>
    <row r="35" spans="2:133" ht="11.25" customHeight="1" x14ac:dyDescent="0.15">
      <c r="B35" s="642" t="s">
        <v>326</v>
      </c>
      <c r="C35" s="643"/>
      <c r="D35" s="643"/>
      <c r="E35" s="643"/>
      <c r="F35" s="643"/>
      <c r="G35" s="643"/>
      <c r="H35" s="643"/>
      <c r="I35" s="643"/>
      <c r="J35" s="643"/>
      <c r="K35" s="643"/>
      <c r="L35" s="643"/>
      <c r="M35" s="643"/>
      <c r="N35" s="643"/>
      <c r="O35" s="643"/>
      <c r="P35" s="643"/>
      <c r="Q35" s="644"/>
      <c r="R35" s="645">
        <v>23480</v>
      </c>
      <c r="S35" s="646"/>
      <c r="T35" s="646"/>
      <c r="U35" s="646"/>
      <c r="V35" s="646"/>
      <c r="W35" s="646"/>
      <c r="X35" s="646"/>
      <c r="Y35" s="647"/>
      <c r="Z35" s="648">
        <v>0.6</v>
      </c>
      <c r="AA35" s="648"/>
      <c r="AB35" s="648"/>
      <c r="AC35" s="648"/>
      <c r="AD35" s="649" t="s">
        <v>140</v>
      </c>
      <c r="AE35" s="649"/>
      <c r="AF35" s="649"/>
      <c r="AG35" s="649"/>
      <c r="AH35" s="649"/>
      <c r="AI35" s="649"/>
      <c r="AJ35" s="649"/>
      <c r="AK35" s="649"/>
      <c r="AL35" s="650" t="s">
        <v>231</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39369</v>
      </c>
      <c r="CS35" s="670"/>
      <c r="CT35" s="670"/>
      <c r="CU35" s="670"/>
      <c r="CV35" s="670"/>
      <c r="CW35" s="670"/>
      <c r="CX35" s="670"/>
      <c r="CY35" s="671"/>
      <c r="CZ35" s="650">
        <v>1.1000000000000001</v>
      </c>
      <c r="DA35" s="682"/>
      <c r="DB35" s="682"/>
      <c r="DC35" s="684"/>
      <c r="DD35" s="654">
        <v>37274</v>
      </c>
      <c r="DE35" s="670"/>
      <c r="DF35" s="670"/>
      <c r="DG35" s="670"/>
      <c r="DH35" s="670"/>
      <c r="DI35" s="670"/>
      <c r="DJ35" s="670"/>
      <c r="DK35" s="671"/>
      <c r="DL35" s="654">
        <v>37044</v>
      </c>
      <c r="DM35" s="670"/>
      <c r="DN35" s="670"/>
      <c r="DO35" s="670"/>
      <c r="DP35" s="670"/>
      <c r="DQ35" s="670"/>
      <c r="DR35" s="670"/>
      <c r="DS35" s="670"/>
      <c r="DT35" s="670"/>
      <c r="DU35" s="670"/>
      <c r="DV35" s="671"/>
      <c r="DW35" s="650">
        <v>1.6</v>
      </c>
      <c r="DX35" s="682"/>
      <c r="DY35" s="682"/>
      <c r="DZ35" s="682"/>
      <c r="EA35" s="682"/>
      <c r="EB35" s="682"/>
      <c r="EC35" s="683"/>
    </row>
    <row r="36" spans="2:133" ht="11.25" customHeight="1" x14ac:dyDescent="0.15">
      <c r="B36" s="642" t="s">
        <v>330</v>
      </c>
      <c r="C36" s="643"/>
      <c r="D36" s="643"/>
      <c r="E36" s="643"/>
      <c r="F36" s="643"/>
      <c r="G36" s="643"/>
      <c r="H36" s="643"/>
      <c r="I36" s="643"/>
      <c r="J36" s="643"/>
      <c r="K36" s="643"/>
      <c r="L36" s="643"/>
      <c r="M36" s="643"/>
      <c r="N36" s="643"/>
      <c r="O36" s="643"/>
      <c r="P36" s="643"/>
      <c r="Q36" s="644"/>
      <c r="R36" s="645">
        <v>20566</v>
      </c>
      <c r="S36" s="646"/>
      <c r="T36" s="646"/>
      <c r="U36" s="646"/>
      <c r="V36" s="646"/>
      <c r="W36" s="646"/>
      <c r="X36" s="646"/>
      <c r="Y36" s="647"/>
      <c r="Z36" s="648">
        <v>0.5</v>
      </c>
      <c r="AA36" s="648"/>
      <c r="AB36" s="648"/>
      <c r="AC36" s="648"/>
      <c r="AD36" s="649" t="s">
        <v>140</v>
      </c>
      <c r="AE36" s="649"/>
      <c r="AF36" s="649"/>
      <c r="AG36" s="649"/>
      <c r="AH36" s="649"/>
      <c r="AI36" s="649"/>
      <c r="AJ36" s="649"/>
      <c r="AK36" s="649"/>
      <c r="AL36" s="650" t="s">
        <v>231</v>
      </c>
      <c r="AM36" s="651"/>
      <c r="AN36" s="651"/>
      <c r="AO36" s="652"/>
      <c r="AP36" s="235"/>
      <c r="AQ36" s="719" t="s">
        <v>331</v>
      </c>
      <c r="AR36" s="720"/>
      <c r="AS36" s="720"/>
      <c r="AT36" s="720"/>
      <c r="AU36" s="720"/>
      <c r="AV36" s="720"/>
      <c r="AW36" s="720"/>
      <c r="AX36" s="720"/>
      <c r="AY36" s="721"/>
      <c r="AZ36" s="634">
        <v>299024</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-1771</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312721</v>
      </c>
      <c r="CS36" s="646"/>
      <c r="CT36" s="646"/>
      <c r="CU36" s="646"/>
      <c r="CV36" s="646"/>
      <c r="CW36" s="646"/>
      <c r="CX36" s="646"/>
      <c r="CY36" s="647"/>
      <c r="CZ36" s="650">
        <v>8.6999999999999993</v>
      </c>
      <c r="DA36" s="682"/>
      <c r="DB36" s="682"/>
      <c r="DC36" s="684"/>
      <c r="DD36" s="654">
        <v>271794</v>
      </c>
      <c r="DE36" s="646"/>
      <c r="DF36" s="646"/>
      <c r="DG36" s="646"/>
      <c r="DH36" s="646"/>
      <c r="DI36" s="646"/>
      <c r="DJ36" s="646"/>
      <c r="DK36" s="647"/>
      <c r="DL36" s="654">
        <v>234127</v>
      </c>
      <c r="DM36" s="646"/>
      <c r="DN36" s="646"/>
      <c r="DO36" s="646"/>
      <c r="DP36" s="646"/>
      <c r="DQ36" s="646"/>
      <c r="DR36" s="646"/>
      <c r="DS36" s="646"/>
      <c r="DT36" s="646"/>
      <c r="DU36" s="646"/>
      <c r="DV36" s="647"/>
      <c r="DW36" s="650">
        <v>9.9</v>
      </c>
      <c r="DX36" s="682"/>
      <c r="DY36" s="682"/>
      <c r="DZ36" s="682"/>
      <c r="EA36" s="682"/>
      <c r="EB36" s="682"/>
      <c r="EC36" s="683"/>
    </row>
    <row r="37" spans="2:133" ht="11.25" customHeight="1" x14ac:dyDescent="0.15">
      <c r="B37" s="642" t="s">
        <v>334</v>
      </c>
      <c r="C37" s="643"/>
      <c r="D37" s="643"/>
      <c r="E37" s="643"/>
      <c r="F37" s="643"/>
      <c r="G37" s="643"/>
      <c r="H37" s="643"/>
      <c r="I37" s="643"/>
      <c r="J37" s="643"/>
      <c r="K37" s="643"/>
      <c r="L37" s="643"/>
      <c r="M37" s="643"/>
      <c r="N37" s="643"/>
      <c r="O37" s="643"/>
      <c r="P37" s="643"/>
      <c r="Q37" s="644"/>
      <c r="R37" s="645">
        <v>636510</v>
      </c>
      <c r="S37" s="646"/>
      <c r="T37" s="646"/>
      <c r="U37" s="646"/>
      <c r="V37" s="646"/>
      <c r="W37" s="646"/>
      <c r="X37" s="646"/>
      <c r="Y37" s="647"/>
      <c r="Z37" s="648">
        <v>15.1</v>
      </c>
      <c r="AA37" s="648"/>
      <c r="AB37" s="648"/>
      <c r="AC37" s="648"/>
      <c r="AD37" s="649" t="s">
        <v>231</v>
      </c>
      <c r="AE37" s="649"/>
      <c r="AF37" s="649"/>
      <c r="AG37" s="649"/>
      <c r="AH37" s="649"/>
      <c r="AI37" s="649"/>
      <c r="AJ37" s="649"/>
      <c r="AK37" s="649"/>
      <c r="AL37" s="650" t="s">
        <v>140</v>
      </c>
      <c r="AM37" s="651"/>
      <c r="AN37" s="651"/>
      <c r="AO37" s="652"/>
      <c r="AQ37" s="723" t="s">
        <v>335</v>
      </c>
      <c r="AR37" s="724"/>
      <c r="AS37" s="724"/>
      <c r="AT37" s="724"/>
      <c r="AU37" s="724"/>
      <c r="AV37" s="724"/>
      <c r="AW37" s="724"/>
      <c r="AX37" s="724"/>
      <c r="AY37" s="725"/>
      <c r="AZ37" s="645">
        <v>87566</v>
      </c>
      <c r="BA37" s="646"/>
      <c r="BB37" s="646"/>
      <c r="BC37" s="646"/>
      <c r="BD37" s="670"/>
      <c r="BE37" s="670"/>
      <c r="BF37" s="700"/>
      <c r="BG37" s="660" t="s">
        <v>336</v>
      </c>
      <c r="BH37" s="661"/>
      <c r="BI37" s="661"/>
      <c r="BJ37" s="661"/>
      <c r="BK37" s="661"/>
      <c r="BL37" s="661"/>
      <c r="BM37" s="661"/>
      <c r="BN37" s="661"/>
      <c r="BO37" s="661"/>
      <c r="BP37" s="661"/>
      <c r="BQ37" s="661"/>
      <c r="BR37" s="661"/>
      <c r="BS37" s="661"/>
      <c r="BT37" s="661"/>
      <c r="BU37" s="662"/>
      <c r="BV37" s="645">
        <v>-1771</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110507</v>
      </c>
      <c r="CS37" s="670"/>
      <c r="CT37" s="670"/>
      <c r="CU37" s="670"/>
      <c r="CV37" s="670"/>
      <c r="CW37" s="670"/>
      <c r="CX37" s="670"/>
      <c r="CY37" s="671"/>
      <c r="CZ37" s="650">
        <v>3.1</v>
      </c>
      <c r="DA37" s="682"/>
      <c r="DB37" s="682"/>
      <c r="DC37" s="684"/>
      <c r="DD37" s="654">
        <v>110147</v>
      </c>
      <c r="DE37" s="670"/>
      <c r="DF37" s="670"/>
      <c r="DG37" s="670"/>
      <c r="DH37" s="670"/>
      <c r="DI37" s="670"/>
      <c r="DJ37" s="670"/>
      <c r="DK37" s="671"/>
      <c r="DL37" s="654">
        <v>103847</v>
      </c>
      <c r="DM37" s="670"/>
      <c r="DN37" s="670"/>
      <c r="DO37" s="670"/>
      <c r="DP37" s="670"/>
      <c r="DQ37" s="670"/>
      <c r="DR37" s="670"/>
      <c r="DS37" s="670"/>
      <c r="DT37" s="670"/>
      <c r="DU37" s="670"/>
      <c r="DV37" s="671"/>
      <c r="DW37" s="650">
        <v>4.4000000000000004</v>
      </c>
      <c r="DX37" s="682"/>
      <c r="DY37" s="682"/>
      <c r="DZ37" s="682"/>
      <c r="EA37" s="682"/>
      <c r="EB37" s="682"/>
      <c r="EC37" s="683"/>
    </row>
    <row r="38" spans="2:133" ht="11.25" customHeight="1" x14ac:dyDescent="0.15">
      <c r="B38" s="642" t="s">
        <v>338</v>
      </c>
      <c r="C38" s="643"/>
      <c r="D38" s="643"/>
      <c r="E38" s="643"/>
      <c r="F38" s="643"/>
      <c r="G38" s="643"/>
      <c r="H38" s="643"/>
      <c r="I38" s="643"/>
      <c r="J38" s="643"/>
      <c r="K38" s="643"/>
      <c r="L38" s="643"/>
      <c r="M38" s="643"/>
      <c r="N38" s="643"/>
      <c r="O38" s="643"/>
      <c r="P38" s="643"/>
      <c r="Q38" s="644"/>
      <c r="R38" s="645">
        <v>84744</v>
      </c>
      <c r="S38" s="646"/>
      <c r="T38" s="646"/>
      <c r="U38" s="646"/>
      <c r="V38" s="646"/>
      <c r="W38" s="646"/>
      <c r="X38" s="646"/>
      <c r="Y38" s="647"/>
      <c r="Z38" s="648">
        <v>2</v>
      </c>
      <c r="AA38" s="648"/>
      <c r="AB38" s="648"/>
      <c r="AC38" s="648"/>
      <c r="AD38" s="649">
        <v>37</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v>20574</v>
      </c>
      <c r="BA38" s="646"/>
      <c r="BB38" s="646"/>
      <c r="BC38" s="646"/>
      <c r="BD38" s="670"/>
      <c r="BE38" s="670"/>
      <c r="BF38" s="700"/>
      <c r="BG38" s="660" t="s">
        <v>340</v>
      </c>
      <c r="BH38" s="661"/>
      <c r="BI38" s="661"/>
      <c r="BJ38" s="661"/>
      <c r="BK38" s="661"/>
      <c r="BL38" s="661"/>
      <c r="BM38" s="661"/>
      <c r="BN38" s="661"/>
      <c r="BO38" s="661"/>
      <c r="BP38" s="661"/>
      <c r="BQ38" s="661"/>
      <c r="BR38" s="661"/>
      <c r="BS38" s="661"/>
      <c r="BT38" s="661"/>
      <c r="BU38" s="662"/>
      <c r="BV38" s="645">
        <v>836</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299024</v>
      </c>
      <c r="CS38" s="646"/>
      <c r="CT38" s="646"/>
      <c r="CU38" s="646"/>
      <c r="CV38" s="646"/>
      <c r="CW38" s="646"/>
      <c r="CX38" s="646"/>
      <c r="CY38" s="647"/>
      <c r="CZ38" s="650">
        <v>8.3000000000000007</v>
      </c>
      <c r="DA38" s="682"/>
      <c r="DB38" s="682"/>
      <c r="DC38" s="684"/>
      <c r="DD38" s="654">
        <v>256889</v>
      </c>
      <c r="DE38" s="646"/>
      <c r="DF38" s="646"/>
      <c r="DG38" s="646"/>
      <c r="DH38" s="646"/>
      <c r="DI38" s="646"/>
      <c r="DJ38" s="646"/>
      <c r="DK38" s="647"/>
      <c r="DL38" s="654">
        <v>189280</v>
      </c>
      <c r="DM38" s="646"/>
      <c r="DN38" s="646"/>
      <c r="DO38" s="646"/>
      <c r="DP38" s="646"/>
      <c r="DQ38" s="646"/>
      <c r="DR38" s="646"/>
      <c r="DS38" s="646"/>
      <c r="DT38" s="646"/>
      <c r="DU38" s="646"/>
      <c r="DV38" s="647"/>
      <c r="DW38" s="650">
        <v>8</v>
      </c>
      <c r="DX38" s="682"/>
      <c r="DY38" s="682"/>
      <c r="DZ38" s="682"/>
      <c r="EA38" s="682"/>
      <c r="EB38" s="682"/>
      <c r="EC38" s="683"/>
    </row>
    <row r="39" spans="2:133" ht="11.25" customHeight="1" x14ac:dyDescent="0.15">
      <c r="B39" s="642" t="s">
        <v>342</v>
      </c>
      <c r="C39" s="643"/>
      <c r="D39" s="643"/>
      <c r="E39" s="643"/>
      <c r="F39" s="643"/>
      <c r="G39" s="643"/>
      <c r="H39" s="643"/>
      <c r="I39" s="643"/>
      <c r="J39" s="643"/>
      <c r="K39" s="643"/>
      <c r="L39" s="643"/>
      <c r="M39" s="643"/>
      <c r="N39" s="643"/>
      <c r="O39" s="643"/>
      <c r="P39" s="643"/>
      <c r="Q39" s="644"/>
      <c r="R39" s="645">
        <v>434200</v>
      </c>
      <c r="S39" s="646"/>
      <c r="T39" s="646"/>
      <c r="U39" s="646"/>
      <c r="V39" s="646"/>
      <c r="W39" s="646"/>
      <c r="X39" s="646"/>
      <c r="Y39" s="647"/>
      <c r="Z39" s="648">
        <v>10.3</v>
      </c>
      <c r="AA39" s="648"/>
      <c r="AB39" s="648"/>
      <c r="AC39" s="648"/>
      <c r="AD39" s="649" t="s">
        <v>140</v>
      </c>
      <c r="AE39" s="649"/>
      <c r="AF39" s="649"/>
      <c r="AG39" s="649"/>
      <c r="AH39" s="649"/>
      <c r="AI39" s="649"/>
      <c r="AJ39" s="649"/>
      <c r="AK39" s="649"/>
      <c r="AL39" s="650" t="s">
        <v>140</v>
      </c>
      <c r="AM39" s="651"/>
      <c r="AN39" s="651"/>
      <c r="AO39" s="652"/>
      <c r="AQ39" s="723" t="s">
        <v>343</v>
      </c>
      <c r="AR39" s="724"/>
      <c r="AS39" s="724"/>
      <c r="AT39" s="724"/>
      <c r="AU39" s="724"/>
      <c r="AV39" s="724"/>
      <c r="AW39" s="724"/>
      <c r="AX39" s="724"/>
      <c r="AY39" s="725"/>
      <c r="AZ39" s="645">
        <v>2067</v>
      </c>
      <c r="BA39" s="646"/>
      <c r="BB39" s="646"/>
      <c r="BC39" s="646"/>
      <c r="BD39" s="670"/>
      <c r="BE39" s="670"/>
      <c r="BF39" s="700"/>
      <c r="BG39" s="660" t="s">
        <v>344</v>
      </c>
      <c r="BH39" s="661"/>
      <c r="BI39" s="661"/>
      <c r="BJ39" s="661"/>
      <c r="BK39" s="661"/>
      <c r="BL39" s="661"/>
      <c r="BM39" s="661"/>
      <c r="BN39" s="661"/>
      <c r="BO39" s="661"/>
      <c r="BP39" s="661"/>
      <c r="BQ39" s="661"/>
      <c r="BR39" s="661"/>
      <c r="BS39" s="661"/>
      <c r="BT39" s="661"/>
      <c r="BU39" s="662"/>
      <c r="BV39" s="645">
        <v>1652</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109263</v>
      </c>
      <c r="CS39" s="670"/>
      <c r="CT39" s="670"/>
      <c r="CU39" s="670"/>
      <c r="CV39" s="670"/>
      <c r="CW39" s="670"/>
      <c r="CX39" s="670"/>
      <c r="CY39" s="671"/>
      <c r="CZ39" s="650">
        <v>3</v>
      </c>
      <c r="DA39" s="682"/>
      <c r="DB39" s="682"/>
      <c r="DC39" s="684"/>
      <c r="DD39" s="654">
        <v>103801</v>
      </c>
      <c r="DE39" s="670"/>
      <c r="DF39" s="670"/>
      <c r="DG39" s="670"/>
      <c r="DH39" s="670"/>
      <c r="DI39" s="670"/>
      <c r="DJ39" s="670"/>
      <c r="DK39" s="671"/>
      <c r="DL39" s="654" t="s">
        <v>140</v>
      </c>
      <c r="DM39" s="670"/>
      <c r="DN39" s="670"/>
      <c r="DO39" s="670"/>
      <c r="DP39" s="670"/>
      <c r="DQ39" s="670"/>
      <c r="DR39" s="670"/>
      <c r="DS39" s="670"/>
      <c r="DT39" s="670"/>
      <c r="DU39" s="670"/>
      <c r="DV39" s="671"/>
      <c r="DW39" s="650" t="s">
        <v>140</v>
      </c>
      <c r="DX39" s="682"/>
      <c r="DY39" s="682"/>
      <c r="DZ39" s="682"/>
      <c r="EA39" s="682"/>
      <c r="EB39" s="682"/>
      <c r="EC39" s="683"/>
    </row>
    <row r="40" spans="2:133" ht="11.25" customHeight="1" x14ac:dyDescent="0.15">
      <c r="B40" s="642" t="s">
        <v>346</v>
      </c>
      <c r="C40" s="643"/>
      <c r="D40" s="643"/>
      <c r="E40" s="643"/>
      <c r="F40" s="643"/>
      <c r="G40" s="643"/>
      <c r="H40" s="643"/>
      <c r="I40" s="643"/>
      <c r="J40" s="643"/>
      <c r="K40" s="643"/>
      <c r="L40" s="643"/>
      <c r="M40" s="643"/>
      <c r="N40" s="643"/>
      <c r="O40" s="643"/>
      <c r="P40" s="643"/>
      <c r="Q40" s="644"/>
      <c r="R40" s="645" t="s">
        <v>140</v>
      </c>
      <c r="S40" s="646"/>
      <c r="T40" s="646"/>
      <c r="U40" s="646"/>
      <c r="V40" s="646"/>
      <c r="W40" s="646"/>
      <c r="X40" s="646"/>
      <c r="Y40" s="647"/>
      <c r="Z40" s="648" t="s">
        <v>140</v>
      </c>
      <c r="AA40" s="648"/>
      <c r="AB40" s="648"/>
      <c r="AC40" s="648"/>
      <c r="AD40" s="649" t="s">
        <v>140</v>
      </c>
      <c r="AE40" s="649"/>
      <c r="AF40" s="649"/>
      <c r="AG40" s="649"/>
      <c r="AH40" s="649"/>
      <c r="AI40" s="649"/>
      <c r="AJ40" s="649"/>
      <c r="AK40" s="649"/>
      <c r="AL40" s="650" t="s">
        <v>231</v>
      </c>
      <c r="AM40" s="651"/>
      <c r="AN40" s="651"/>
      <c r="AO40" s="652"/>
      <c r="AQ40" s="723" t="s">
        <v>347</v>
      </c>
      <c r="AR40" s="724"/>
      <c r="AS40" s="724"/>
      <c r="AT40" s="724"/>
      <c r="AU40" s="724"/>
      <c r="AV40" s="724"/>
      <c r="AW40" s="724"/>
      <c r="AX40" s="724"/>
      <c r="AY40" s="725"/>
      <c r="AZ40" s="645">
        <v>399</v>
      </c>
      <c r="BA40" s="646"/>
      <c r="BB40" s="646"/>
      <c r="BC40" s="646"/>
      <c r="BD40" s="670"/>
      <c r="BE40" s="670"/>
      <c r="BF40" s="700"/>
      <c r="BG40" s="726" t="s">
        <v>348</v>
      </c>
      <c r="BH40" s="727"/>
      <c r="BI40" s="727"/>
      <c r="BJ40" s="727"/>
      <c r="BK40" s="727"/>
      <c r="BL40" s="236"/>
      <c r="BM40" s="661" t="s">
        <v>349</v>
      </c>
      <c r="BN40" s="661"/>
      <c r="BO40" s="661"/>
      <c r="BP40" s="661"/>
      <c r="BQ40" s="661"/>
      <c r="BR40" s="661"/>
      <c r="BS40" s="661"/>
      <c r="BT40" s="661"/>
      <c r="BU40" s="662"/>
      <c r="BV40" s="645">
        <v>124</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t="s">
        <v>140</v>
      </c>
      <c r="CS40" s="646"/>
      <c r="CT40" s="646"/>
      <c r="CU40" s="646"/>
      <c r="CV40" s="646"/>
      <c r="CW40" s="646"/>
      <c r="CX40" s="646"/>
      <c r="CY40" s="647"/>
      <c r="CZ40" s="650" t="s">
        <v>231</v>
      </c>
      <c r="DA40" s="682"/>
      <c r="DB40" s="682"/>
      <c r="DC40" s="684"/>
      <c r="DD40" s="654" t="s">
        <v>231</v>
      </c>
      <c r="DE40" s="646"/>
      <c r="DF40" s="646"/>
      <c r="DG40" s="646"/>
      <c r="DH40" s="646"/>
      <c r="DI40" s="646"/>
      <c r="DJ40" s="646"/>
      <c r="DK40" s="647"/>
      <c r="DL40" s="654" t="s">
        <v>231</v>
      </c>
      <c r="DM40" s="646"/>
      <c r="DN40" s="646"/>
      <c r="DO40" s="646"/>
      <c r="DP40" s="646"/>
      <c r="DQ40" s="646"/>
      <c r="DR40" s="646"/>
      <c r="DS40" s="646"/>
      <c r="DT40" s="646"/>
      <c r="DU40" s="646"/>
      <c r="DV40" s="647"/>
      <c r="DW40" s="650" t="s">
        <v>140</v>
      </c>
      <c r="DX40" s="682"/>
      <c r="DY40" s="682"/>
      <c r="DZ40" s="682"/>
      <c r="EA40" s="682"/>
      <c r="EB40" s="682"/>
      <c r="EC40" s="683"/>
    </row>
    <row r="41" spans="2:133" ht="11.25" customHeight="1" x14ac:dyDescent="0.15">
      <c r="B41" s="642" t="s">
        <v>351</v>
      </c>
      <c r="C41" s="643"/>
      <c r="D41" s="643"/>
      <c r="E41" s="643"/>
      <c r="F41" s="643"/>
      <c r="G41" s="643"/>
      <c r="H41" s="643"/>
      <c r="I41" s="643"/>
      <c r="J41" s="643"/>
      <c r="K41" s="643"/>
      <c r="L41" s="643"/>
      <c r="M41" s="643"/>
      <c r="N41" s="643"/>
      <c r="O41" s="643"/>
      <c r="P41" s="643"/>
      <c r="Q41" s="644"/>
      <c r="R41" s="645">
        <v>77400</v>
      </c>
      <c r="S41" s="646"/>
      <c r="T41" s="646"/>
      <c r="U41" s="646"/>
      <c r="V41" s="646"/>
      <c r="W41" s="646"/>
      <c r="X41" s="646"/>
      <c r="Y41" s="647"/>
      <c r="Z41" s="648">
        <v>1.8</v>
      </c>
      <c r="AA41" s="648"/>
      <c r="AB41" s="648"/>
      <c r="AC41" s="648"/>
      <c r="AD41" s="649" t="s">
        <v>231</v>
      </c>
      <c r="AE41" s="649"/>
      <c r="AF41" s="649"/>
      <c r="AG41" s="649"/>
      <c r="AH41" s="649"/>
      <c r="AI41" s="649"/>
      <c r="AJ41" s="649"/>
      <c r="AK41" s="649"/>
      <c r="AL41" s="650" t="s">
        <v>231</v>
      </c>
      <c r="AM41" s="651"/>
      <c r="AN41" s="651"/>
      <c r="AO41" s="652"/>
      <c r="AQ41" s="723" t="s">
        <v>352</v>
      </c>
      <c r="AR41" s="724"/>
      <c r="AS41" s="724"/>
      <c r="AT41" s="724"/>
      <c r="AU41" s="724"/>
      <c r="AV41" s="724"/>
      <c r="AW41" s="724"/>
      <c r="AX41" s="724"/>
      <c r="AY41" s="725"/>
      <c r="AZ41" s="645">
        <v>51360</v>
      </c>
      <c r="BA41" s="646"/>
      <c r="BB41" s="646"/>
      <c r="BC41" s="646"/>
      <c r="BD41" s="670"/>
      <c r="BE41" s="670"/>
      <c r="BF41" s="700"/>
      <c r="BG41" s="726"/>
      <c r="BH41" s="727"/>
      <c r="BI41" s="727"/>
      <c r="BJ41" s="727"/>
      <c r="BK41" s="727"/>
      <c r="BL41" s="236"/>
      <c r="BM41" s="661" t="s">
        <v>353</v>
      </c>
      <c r="BN41" s="661"/>
      <c r="BO41" s="661"/>
      <c r="BP41" s="661"/>
      <c r="BQ41" s="661"/>
      <c r="BR41" s="661"/>
      <c r="BS41" s="661"/>
      <c r="BT41" s="661"/>
      <c r="BU41" s="662"/>
      <c r="BV41" s="645" t="s">
        <v>140</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140</v>
      </c>
      <c r="CS41" s="670"/>
      <c r="CT41" s="670"/>
      <c r="CU41" s="670"/>
      <c r="CV41" s="670"/>
      <c r="CW41" s="670"/>
      <c r="CX41" s="670"/>
      <c r="CY41" s="671"/>
      <c r="CZ41" s="650" t="s">
        <v>231</v>
      </c>
      <c r="DA41" s="682"/>
      <c r="DB41" s="682"/>
      <c r="DC41" s="684"/>
      <c r="DD41" s="654" t="s">
        <v>140</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355</v>
      </c>
      <c r="C42" s="687"/>
      <c r="D42" s="687"/>
      <c r="E42" s="687"/>
      <c r="F42" s="687"/>
      <c r="G42" s="687"/>
      <c r="H42" s="687"/>
      <c r="I42" s="687"/>
      <c r="J42" s="687"/>
      <c r="K42" s="687"/>
      <c r="L42" s="687"/>
      <c r="M42" s="687"/>
      <c r="N42" s="687"/>
      <c r="O42" s="687"/>
      <c r="P42" s="687"/>
      <c r="Q42" s="688"/>
      <c r="R42" s="730">
        <v>4203669</v>
      </c>
      <c r="S42" s="731"/>
      <c r="T42" s="731"/>
      <c r="U42" s="731"/>
      <c r="V42" s="731"/>
      <c r="W42" s="731"/>
      <c r="X42" s="731"/>
      <c r="Y42" s="739"/>
      <c r="Z42" s="740">
        <v>100</v>
      </c>
      <c r="AA42" s="740"/>
      <c r="AB42" s="740"/>
      <c r="AC42" s="740"/>
      <c r="AD42" s="741">
        <v>2278225</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137058</v>
      </c>
      <c r="BA42" s="731"/>
      <c r="BB42" s="731"/>
      <c r="BC42" s="731"/>
      <c r="BD42" s="716"/>
      <c r="BE42" s="716"/>
      <c r="BF42" s="718"/>
      <c r="BG42" s="728"/>
      <c r="BH42" s="729"/>
      <c r="BI42" s="729"/>
      <c r="BJ42" s="729"/>
      <c r="BK42" s="729"/>
      <c r="BL42" s="237"/>
      <c r="BM42" s="673" t="s">
        <v>357</v>
      </c>
      <c r="BN42" s="673"/>
      <c r="BO42" s="673"/>
      <c r="BP42" s="673"/>
      <c r="BQ42" s="673"/>
      <c r="BR42" s="673"/>
      <c r="BS42" s="673"/>
      <c r="BT42" s="673"/>
      <c r="BU42" s="674"/>
      <c r="BV42" s="730">
        <v>172</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1190206</v>
      </c>
      <c r="CS42" s="646"/>
      <c r="CT42" s="646"/>
      <c r="CU42" s="646"/>
      <c r="CV42" s="646"/>
      <c r="CW42" s="646"/>
      <c r="CX42" s="646"/>
      <c r="CY42" s="647"/>
      <c r="CZ42" s="650">
        <v>33</v>
      </c>
      <c r="DA42" s="651"/>
      <c r="DB42" s="651"/>
      <c r="DC42" s="663"/>
      <c r="DD42" s="654">
        <v>384670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30937</v>
      </c>
      <c r="CS43" s="670"/>
      <c r="CT43" s="670"/>
      <c r="CU43" s="670"/>
      <c r="CV43" s="670"/>
      <c r="CW43" s="670"/>
      <c r="CX43" s="670"/>
      <c r="CY43" s="671"/>
      <c r="CZ43" s="650">
        <v>0.9</v>
      </c>
      <c r="DA43" s="682"/>
      <c r="DB43" s="682"/>
      <c r="DC43" s="684"/>
      <c r="DD43" s="654">
        <v>30937</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360</v>
      </c>
      <c r="CG44" s="643"/>
      <c r="CH44" s="643"/>
      <c r="CI44" s="643"/>
      <c r="CJ44" s="643"/>
      <c r="CK44" s="643"/>
      <c r="CL44" s="643"/>
      <c r="CM44" s="643"/>
      <c r="CN44" s="643"/>
      <c r="CO44" s="643"/>
      <c r="CP44" s="643"/>
      <c r="CQ44" s="644"/>
      <c r="CR44" s="645">
        <v>895387</v>
      </c>
      <c r="CS44" s="646"/>
      <c r="CT44" s="646"/>
      <c r="CU44" s="646"/>
      <c r="CV44" s="646"/>
      <c r="CW44" s="646"/>
      <c r="CX44" s="646"/>
      <c r="CY44" s="647"/>
      <c r="CZ44" s="650">
        <v>24.8</v>
      </c>
      <c r="DA44" s="651"/>
      <c r="DB44" s="651"/>
      <c r="DC44" s="663"/>
      <c r="DD44" s="654">
        <v>288064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361</v>
      </c>
      <c r="CG45" s="643"/>
      <c r="CH45" s="643"/>
      <c r="CI45" s="643"/>
      <c r="CJ45" s="643"/>
      <c r="CK45" s="643"/>
      <c r="CL45" s="643"/>
      <c r="CM45" s="643"/>
      <c r="CN45" s="643"/>
      <c r="CO45" s="643"/>
      <c r="CP45" s="643"/>
      <c r="CQ45" s="644"/>
      <c r="CR45" s="645">
        <v>202082</v>
      </c>
      <c r="CS45" s="670"/>
      <c r="CT45" s="670"/>
      <c r="CU45" s="670"/>
      <c r="CV45" s="670"/>
      <c r="CW45" s="670"/>
      <c r="CX45" s="670"/>
      <c r="CY45" s="671"/>
      <c r="CZ45" s="650">
        <v>5.6</v>
      </c>
      <c r="DA45" s="682"/>
      <c r="DB45" s="682"/>
      <c r="DC45" s="684"/>
      <c r="DD45" s="654">
        <v>25259</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672305</v>
      </c>
      <c r="CS46" s="646"/>
      <c r="CT46" s="646"/>
      <c r="CU46" s="646"/>
      <c r="CV46" s="646"/>
      <c r="CW46" s="646"/>
      <c r="CX46" s="646"/>
      <c r="CY46" s="647"/>
      <c r="CZ46" s="650">
        <v>18.600000000000001</v>
      </c>
      <c r="DA46" s="651"/>
      <c r="DB46" s="651"/>
      <c r="DC46" s="663"/>
      <c r="DD46" s="654">
        <v>254789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294819</v>
      </c>
      <c r="CS47" s="670"/>
      <c r="CT47" s="670"/>
      <c r="CU47" s="670"/>
      <c r="CV47" s="670"/>
      <c r="CW47" s="670"/>
      <c r="CX47" s="670"/>
      <c r="CY47" s="671"/>
      <c r="CZ47" s="650">
        <v>8.1999999999999993</v>
      </c>
      <c r="DA47" s="682"/>
      <c r="DB47" s="682"/>
      <c r="DC47" s="684"/>
      <c r="DD47" s="654">
        <v>96606</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366</v>
      </c>
      <c r="CD48" s="761"/>
      <c r="CE48" s="762"/>
      <c r="CF48" s="642" t="s">
        <v>367</v>
      </c>
      <c r="CG48" s="643"/>
      <c r="CH48" s="643"/>
      <c r="CI48" s="643"/>
      <c r="CJ48" s="643"/>
      <c r="CK48" s="643"/>
      <c r="CL48" s="643"/>
      <c r="CM48" s="643"/>
      <c r="CN48" s="643"/>
      <c r="CO48" s="643"/>
      <c r="CP48" s="643"/>
      <c r="CQ48" s="644"/>
      <c r="CR48" s="645" t="s">
        <v>140</v>
      </c>
      <c r="CS48" s="646"/>
      <c r="CT48" s="646"/>
      <c r="CU48" s="646"/>
      <c r="CV48" s="646"/>
      <c r="CW48" s="646"/>
      <c r="CX48" s="646"/>
      <c r="CY48" s="647"/>
      <c r="CZ48" s="650" t="s">
        <v>140</v>
      </c>
      <c r="DA48" s="651"/>
      <c r="DB48" s="651"/>
      <c r="DC48" s="663"/>
      <c r="DD48" s="654" t="s">
        <v>231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368</v>
      </c>
      <c r="CE49" s="687"/>
      <c r="CF49" s="687"/>
      <c r="CG49" s="687"/>
      <c r="CH49" s="687"/>
      <c r="CI49" s="687"/>
      <c r="CJ49" s="687"/>
      <c r="CK49" s="687"/>
      <c r="CL49" s="687"/>
      <c r="CM49" s="687"/>
      <c r="CN49" s="687"/>
      <c r="CO49" s="687"/>
      <c r="CP49" s="687"/>
      <c r="CQ49" s="688"/>
      <c r="CR49" s="730">
        <v>3605115</v>
      </c>
      <c r="CS49" s="716"/>
      <c r="CT49" s="716"/>
      <c r="CU49" s="716"/>
      <c r="CV49" s="716"/>
      <c r="CW49" s="716"/>
      <c r="CX49" s="716"/>
      <c r="CY49" s="747"/>
      <c r="CZ49" s="742">
        <v>100</v>
      </c>
      <c r="DA49" s="748"/>
      <c r="DB49" s="748"/>
      <c r="DC49" s="749"/>
      <c r="DD49" s="750">
        <v>2422708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XdimE5LjgEq+W5o157F1esOGi/6QYjIe7PR10vQsPxSrGqazlM5FL7rre5PH6+X5/NLbtWVdwfKPluULdMlg==" saltValue="rdWJ3U9Hjh1a7WQ167MMR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6"/>
  <sheetViews>
    <sheetView zoomScale="70" zoomScaleNormal="25" zoomScaleSheetLayoutView="70" workbookViewId="0">
      <selection activeCell="BJ63" sqref="BJ63:BN6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391</v>
      </c>
      <c r="C7" s="778"/>
      <c r="D7" s="778"/>
      <c r="E7" s="778"/>
      <c r="F7" s="778"/>
      <c r="G7" s="778"/>
      <c r="H7" s="778"/>
      <c r="I7" s="778"/>
      <c r="J7" s="778"/>
      <c r="K7" s="778"/>
      <c r="L7" s="778"/>
      <c r="M7" s="778"/>
      <c r="N7" s="778"/>
      <c r="O7" s="778"/>
      <c r="P7" s="779"/>
      <c r="Q7" s="780">
        <v>4105</v>
      </c>
      <c r="R7" s="781"/>
      <c r="S7" s="781"/>
      <c r="T7" s="781"/>
      <c r="U7" s="781"/>
      <c r="V7" s="781">
        <v>3515</v>
      </c>
      <c r="W7" s="781"/>
      <c r="X7" s="781"/>
      <c r="Y7" s="781"/>
      <c r="Z7" s="781"/>
      <c r="AA7" s="781">
        <v>590</v>
      </c>
      <c r="AB7" s="781"/>
      <c r="AC7" s="781"/>
      <c r="AD7" s="781"/>
      <c r="AE7" s="782"/>
      <c r="AF7" s="783">
        <v>489</v>
      </c>
      <c r="AG7" s="784"/>
      <c r="AH7" s="784"/>
      <c r="AI7" s="784"/>
      <c r="AJ7" s="785"/>
      <c r="AK7" s="820">
        <v>21</v>
      </c>
      <c r="AL7" s="821"/>
      <c r="AM7" s="821"/>
      <c r="AN7" s="821"/>
      <c r="AO7" s="821"/>
      <c r="AP7" s="821">
        <v>3783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599</v>
      </c>
      <c r="BT7" s="825"/>
      <c r="BU7" s="825"/>
      <c r="BV7" s="825"/>
      <c r="BW7" s="825"/>
      <c r="BX7" s="825"/>
      <c r="BY7" s="825"/>
      <c r="BZ7" s="825"/>
      <c r="CA7" s="825"/>
      <c r="CB7" s="825"/>
      <c r="CC7" s="825"/>
      <c r="CD7" s="825"/>
      <c r="CE7" s="825"/>
      <c r="CF7" s="825"/>
      <c r="CG7" s="826"/>
      <c r="CH7" s="817">
        <v>0</v>
      </c>
      <c r="CI7" s="818"/>
      <c r="CJ7" s="818"/>
      <c r="CK7" s="818"/>
      <c r="CL7" s="819"/>
      <c r="CM7" s="817">
        <v>5</v>
      </c>
      <c r="CN7" s="818"/>
      <c r="CO7" s="818"/>
      <c r="CP7" s="818"/>
      <c r="CQ7" s="819"/>
      <c r="CR7" s="817">
        <v>5</v>
      </c>
      <c r="CS7" s="818"/>
      <c r="CT7" s="818"/>
      <c r="CU7" s="818"/>
      <c r="CV7" s="819"/>
      <c r="CW7" s="817" t="s">
        <v>601</v>
      </c>
      <c r="CX7" s="818"/>
      <c r="CY7" s="818"/>
      <c r="CZ7" s="818"/>
      <c r="DA7" s="819"/>
      <c r="DB7" s="817" t="s">
        <v>601</v>
      </c>
      <c r="DC7" s="818"/>
      <c r="DD7" s="818"/>
      <c r="DE7" s="818"/>
      <c r="DF7" s="819"/>
      <c r="DG7" s="817" t="s">
        <v>601</v>
      </c>
      <c r="DH7" s="818"/>
      <c r="DI7" s="818"/>
      <c r="DJ7" s="818"/>
      <c r="DK7" s="819"/>
      <c r="DL7" s="817" t="s">
        <v>601</v>
      </c>
      <c r="DM7" s="818"/>
      <c r="DN7" s="818"/>
      <c r="DO7" s="818"/>
      <c r="DP7" s="819"/>
      <c r="DQ7" s="817" t="s">
        <v>601</v>
      </c>
      <c r="DR7" s="818"/>
      <c r="DS7" s="818"/>
      <c r="DT7" s="818"/>
      <c r="DU7" s="819"/>
      <c r="DV7" s="798"/>
      <c r="DW7" s="799"/>
      <c r="DX7" s="799"/>
      <c r="DY7" s="799"/>
      <c r="DZ7" s="800"/>
      <c r="EA7" s="255"/>
    </row>
    <row r="8" spans="1:131" s="256" customFormat="1" ht="26.25" customHeight="1" x14ac:dyDescent="0.15">
      <c r="A8" s="262">
        <v>2</v>
      </c>
      <c r="B8" s="801" t="s">
        <v>392</v>
      </c>
      <c r="C8" s="802"/>
      <c r="D8" s="802"/>
      <c r="E8" s="802"/>
      <c r="F8" s="802"/>
      <c r="G8" s="802"/>
      <c r="H8" s="802"/>
      <c r="I8" s="802"/>
      <c r="J8" s="802"/>
      <c r="K8" s="802"/>
      <c r="L8" s="802"/>
      <c r="M8" s="802"/>
      <c r="N8" s="802"/>
      <c r="O8" s="802"/>
      <c r="P8" s="803"/>
      <c r="Q8" s="804">
        <v>105</v>
      </c>
      <c r="R8" s="805"/>
      <c r="S8" s="805"/>
      <c r="T8" s="805"/>
      <c r="U8" s="805"/>
      <c r="V8" s="805">
        <v>96</v>
      </c>
      <c r="W8" s="805"/>
      <c r="X8" s="805"/>
      <c r="Y8" s="805"/>
      <c r="Z8" s="805"/>
      <c r="AA8" s="805">
        <v>9</v>
      </c>
      <c r="AB8" s="805"/>
      <c r="AC8" s="805"/>
      <c r="AD8" s="805"/>
      <c r="AE8" s="806"/>
      <c r="AF8" s="807">
        <v>9</v>
      </c>
      <c r="AG8" s="808"/>
      <c r="AH8" s="808"/>
      <c r="AI8" s="808"/>
      <c r="AJ8" s="809"/>
      <c r="AK8" s="810">
        <v>7</v>
      </c>
      <c r="AL8" s="811"/>
      <c r="AM8" s="811"/>
      <c r="AN8" s="811"/>
      <c r="AO8" s="811"/>
      <c r="AP8" s="811">
        <v>10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393</v>
      </c>
      <c r="C9" s="802"/>
      <c r="D9" s="802"/>
      <c r="E9" s="802"/>
      <c r="F9" s="802"/>
      <c r="G9" s="802"/>
      <c r="H9" s="802"/>
      <c r="I9" s="802"/>
      <c r="J9" s="802"/>
      <c r="K9" s="802"/>
      <c r="L9" s="802"/>
      <c r="M9" s="802"/>
      <c r="N9" s="802"/>
      <c r="O9" s="802"/>
      <c r="P9" s="803"/>
      <c r="Q9" s="804">
        <v>3</v>
      </c>
      <c r="R9" s="805"/>
      <c r="S9" s="805"/>
      <c r="T9" s="805"/>
      <c r="U9" s="805"/>
      <c r="V9" s="805">
        <v>3</v>
      </c>
      <c r="W9" s="805"/>
      <c r="X9" s="805"/>
      <c r="Y9" s="805"/>
      <c r="Z9" s="805"/>
      <c r="AA9" s="805" t="s">
        <v>600</v>
      </c>
      <c r="AB9" s="805"/>
      <c r="AC9" s="805"/>
      <c r="AD9" s="805"/>
      <c r="AE9" s="806"/>
      <c r="AF9" s="807" t="s">
        <v>394</v>
      </c>
      <c r="AG9" s="808"/>
      <c r="AH9" s="808"/>
      <c r="AI9" s="808"/>
      <c r="AJ9" s="809"/>
      <c r="AK9" s="810">
        <v>1</v>
      </c>
      <c r="AL9" s="811"/>
      <c r="AM9" s="811"/>
      <c r="AN9" s="811"/>
      <c r="AO9" s="811"/>
      <c r="AP9" s="811" t="s">
        <v>600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396</v>
      </c>
      <c r="B23" s="836" t="s">
        <v>397</v>
      </c>
      <c r="C23" s="837"/>
      <c r="D23" s="837"/>
      <c r="E23" s="837"/>
      <c r="F23" s="837"/>
      <c r="G23" s="837"/>
      <c r="H23" s="837"/>
      <c r="I23" s="837"/>
      <c r="J23" s="837"/>
      <c r="K23" s="837"/>
      <c r="L23" s="837"/>
      <c r="M23" s="837"/>
      <c r="N23" s="837"/>
      <c r="O23" s="837"/>
      <c r="P23" s="838"/>
      <c r="Q23" s="839">
        <v>4204</v>
      </c>
      <c r="R23" s="840"/>
      <c r="S23" s="840"/>
      <c r="T23" s="840"/>
      <c r="U23" s="840"/>
      <c r="V23" s="840">
        <v>3605</v>
      </c>
      <c r="W23" s="840"/>
      <c r="X23" s="840"/>
      <c r="Y23" s="840"/>
      <c r="Z23" s="840"/>
      <c r="AA23" s="840">
        <v>599</v>
      </c>
      <c r="AB23" s="840"/>
      <c r="AC23" s="840"/>
      <c r="AD23" s="840"/>
      <c r="AE23" s="841"/>
      <c r="AF23" s="842">
        <v>498</v>
      </c>
      <c r="AG23" s="840"/>
      <c r="AH23" s="840"/>
      <c r="AI23" s="840"/>
      <c r="AJ23" s="843"/>
      <c r="AK23" s="844"/>
      <c r="AL23" s="845"/>
      <c r="AM23" s="845"/>
      <c r="AN23" s="845"/>
      <c r="AO23" s="845"/>
      <c r="AP23" s="840">
        <v>3793</v>
      </c>
      <c r="AQ23" s="840"/>
      <c r="AR23" s="840"/>
      <c r="AS23" s="840"/>
      <c r="AT23" s="840"/>
      <c r="AU23" s="846"/>
      <c r="AV23" s="846"/>
      <c r="AW23" s="846"/>
      <c r="AX23" s="846"/>
      <c r="AY23" s="847"/>
      <c r="AZ23" s="855" t="s">
        <v>398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374</v>
      </c>
      <c r="B26" s="787"/>
      <c r="C26" s="787"/>
      <c r="D26" s="787"/>
      <c r="E26" s="787"/>
      <c r="F26" s="787"/>
      <c r="G26" s="787"/>
      <c r="H26" s="787"/>
      <c r="I26" s="787"/>
      <c r="J26" s="787"/>
      <c r="K26" s="787"/>
      <c r="L26" s="787"/>
      <c r="M26" s="787"/>
      <c r="N26" s="787"/>
      <c r="O26" s="787"/>
      <c r="P26" s="788"/>
      <c r="Q26" s="763" t="s">
        <v>401</v>
      </c>
      <c r="R26" s="764"/>
      <c r="S26" s="764"/>
      <c r="T26" s="764"/>
      <c r="U26" s="765"/>
      <c r="V26" s="763" t="s">
        <v>402</v>
      </c>
      <c r="W26" s="764"/>
      <c r="X26" s="764"/>
      <c r="Y26" s="764"/>
      <c r="Z26" s="765"/>
      <c r="AA26" s="763" t="s">
        <v>403</v>
      </c>
      <c r="AB26" s="764"/>
      <c r="AC26" s="764"/>
      <c r="AD26" s="764"/>
      <c r="AE26" s="764"/>
      <c r="AF26" s="858" t="s">
        <v>404</v>
      </c>
      <c r="AG26" s="859"/>
      <c r="AH26" s="859"/>
      <c r="AI26" s="859"/>
      <c r="AJ26" s="860"/>
      <c r="AK26" s="764" t="s">
        <v>405</v>
      </c>
      <c r="AL26" s="764"/>
      <c r="AM26" s="764"/>
      <c r="AN26" s="764"/>
      <c r="AO26" s="765"/>
      <c r="AP26" s="763" t="s">
        <v>406</v>
      </c>
      <c r="AQ26" s="764"/>
      <c r="AR26" s="764"/>
      <c r="AS26" s="764"/>
      <c r="AT26" s="765"/>
      <c r="AU26" s="763" t="s">
        <v>407</v>
      </c>
      <c r="AV26" s="764"/>
      <c r="AW26" s="764"/>
      <c r="AX26" s="764"/>
      <c r="AY26" s="765"/>
      <c r="AZ26" s="763" t="s">
        <v>408</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409</v>
      </c>
      <c r="C28" s="778"/>
      <c r="D28" s="778"/>
      <c r="E28" s="778"/>
      <c r="F28" s="778"/>
      <c r="G28" s="778"/>
      <c r="H28" s="778"/>
      <c r="I28" s="778"/>
      <c r="J28" s="778"/>
      <c r="K28" s="778"/>
      <c r="L28" s="778"/>
      <c r="M28" s="778"/>
      <c r="N28" s="778"/>
      <c r="O28" s="778"/>
      <c r="P28" s="779"/>
      <c r="Q28" s="868">
        <v>563</v>
      </c>
      <c r="R28" s="869"/>
      <c r="S28" s="869"/>
      <c r="T28" s="869"/>
      <c r="U28" s="869"/>
      <c r="V28" s="869">
        <v>565</v>
      </c>
      <c r="W28" s="869"/>
      <c r="X28" s="869"/>
      <c r="Y28" s="869"/>
      <c r="Z28" s="869"/>
      <c r="AA28" s="869">
        <v>-2</v>
      </c>
      <c r="AB28" s="869"/>
      <c r="AC28" s="869"/>
      <c r="AD28" s="869"/>
      <c r="AE28" s="870"/>
      <c r="AF28" s="871">
        <v>-2</v>
      </c>
      <c r="AG28" s="869"/>
      <c r="AH28" s="869"/>
      <c r="AI28" s="869"/>
      <c r="AJ28" s="872"/>
      <c r="AK28" s="873">
        <v>53</v>
      </c>
      <c r="AL28" s="864"/>
      <c r="AM28" s="864"/>
      <c r="AN28" s="864"/>
      <c r="AO28" s="864"/>
      <c r="AP28" s="864" t="s">
        <v>600</v>
      </c>
      <c r="AQ28" s="864"/>
      <c r="AR28" s="864"/>
      <c r="AS28" s="864"/>
      <c r="AT28" s="864"/>
      <c r="AU28" s="864" t="s">
        <v>600</v>
      </c>
      <c r="AV28" s="864"/>
      <c r="AW28" s="864"/>
      <c r="AX28" s="864"/>
      <c r="AY28" s="864"/>
      <c r="AZ28" s="865" t="s">
        <v>600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410</v>
      </c>
      <c r="C29" s="802"/>
      <c r="D29" s="802"/>
      <c r="E29" s="802"/>
      <c r="F29" s="802"/>
      <c r="G29" s="802"/>
      <c r="H29" s="802"/>
      <c r="I29" s="802"/>
      <c r="J29" s="802"/>
      <c r="K29" s="802"/>
      <c r="L29" s="802"/>
      <c r="M29" s="802"/>
      <c r="N29" s="802"/>
      <c r="O29" s="802"/>
      <c r="P29" s="803"/>
      <c r="Q29" s="804">
        <v>415</v>
      </c>
      <c r="R29" s="805"/>
      <c r="S29" s="805"/>
      <c r="T29" s="805"/>
      <c r="U29" s="805"/>
      <c r="V29" s="805">
        <v>408</v>
      </c>
      <c r="W29" s="805"/>
      <c r="X29" s="805"/>
      <c r="Y29" s="805"/>
      <c r="Z29" s="805"/>
      <c r="AA29" s="805">
        <v>7</v>
      </c>
      <c r="AB29" s="805"/>
      <c r="AC29" s="805"/>
      <c r="AD29" s="805"/>
      <c r="AE29" s="806"/>
      <c r="AF29" s="807">
        <v>7</v>
      </c>
      <c r="AG29" s="808"/>
      <c r="AH29" s="808"/>
      <c r="AI29" s="808"/>
      <c r="AJ29" s="809"/>
      <c r="AK29" s="876">
        <v>74</v>
      </c>
      <c r="AL29" s="877"/>
      <c r="AM29" s="877"/>
      <c r="AN29" s="877"/>
      <c r="AO29" s="877"/>
      <c r="AP29" s="877" t="s">
        <v>600</v>
      </c>
      <c r="AQ29" s="877"/>
      <c r="AR29" s="877"/>
      <c r="AS29" s="877"/>
      <c r="AT29" s="877"/>
      <c r="AU29" s="877" t="s">
        <v>600</v>
      </c>
      <c r="AV29" s="877"/>
      <c r="AW29" s="877"/>
      <c r="AX29" s="877"/>
      <c r="AY29" s="877"/>
      <c r="AZ29" s="878" t="s">
        <v>600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411</v>
      </c>
      <c r="C30" s="802"/>
      <c r="D30" s="802"/>
      <c r="E30" s="802"/>
      <c r="F30" s="802"/>
      <c r="G30" s="802"/>
      <c r="H30" s="802"/>
      <c r="I30" s="802"/>
      <c r="J30" s="802"/>
      <c r="K30" s="802"/>
      <c r="L30" s="802"/>
      <c r="M30" s="802"/>
      <c r="N30" s="802"/>
      <c r="O30" s="802"/>
      <c r="P30" s="803"/>
      <c r="Q30" s="804">
        <v>43</v>
      </c>
      <c r="R30" s="805"/>
      <c r="S30" s="805"/>
      <c r="T30" s="805"/>
      <c r="U30" s="805"/>
      <c r="V30" s="805">
        <v>43</v>
      </c>
      <c r="W30" s="805"/>
      <c r="X30" s="805"/>
      <c r="Y30" s="805"/>
      <c r="Z30" s="805"/>
      <c r="AA30" s="805">
        <v>0</v>
      </c>
      <c r="AB30" s="805"/>
      <c r="AC30" s="805"/>
      <c r="AD30" s="805"/>
      <c r="AE30" s="806"/>
      <c r="AF30" s="807">
        <v>0</v>
      </c>
      <c r="AG30" s="808"/>
      <c r="AH30" s="808"/>
      <c r="AI30" s="808"/>
      <c r="AJ30" s="809"/>
      <c r="AK30" s="876">
        <v>12</v>
      </c>
      <c r="AL30" s="877"/>
      <c r="AM30" s="877"/>
      <c r="AN30" s="877"/>
      <c r="AO30" s="877"/>
      <c r="AP30" s="877" t="s">
        <v>600</v>
      </c>
      <c r="AQ30" s="877"/>
      <c r="AR30" s="877"/>
      <c r="AS30" s="877"/>
      <c r="AT30" s="877"/>
      <c r="AU30" s="877" t="s">
        <v>600</v>
      </c>
      <c r="AV30" s="877"/>
      <c r="AW30" s="877"/>
      <c r="AX30" s="877"/>
      <c r="AY30" s="877"/>
      <c r="AZ30" s="878" t="s">
        <v>600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412</v>
      </c>
      <c r="C31" s="802"/>
      <c r="D31" s="802"/>
      <c r="E31" s="802"/>
      <c r="F31" s="802"/>
      <c r="G31" s="802"/>
      <c r="H31" s="802"/>
      <c r="I31" s="802"/>
      <c r="J31" s="802"/>
      <c r="K31" s="802"/>
      <c r="L31" s="802"/>
      <c r="M31" s="802"/>
      <c r="N31" s="802"/>
      <c r="O31" s="802"/>
      <c r="P31" s="803"/>
      <c r="Q31" s="804">
        <v>187</v>
      </c>
      <c r="R31" s="805"/>
      <c r="S31" s="805"/>
      <c r="T31" s="805"/>
      <c r="U31" s="805"/>
      <c r="V31" s="805">
        <v>175</v>
      </c>
      <c r="W31" s="805"/>
      <c r="X31" s="805"/>
      <c r="Y31" s="805"/>
      <c r="Z31" s="805"/>
      <c r="AA31" s="805">
        <v>12</v>
      </c>
      <c r="AB31" s="805"/>
      <c r="AC31" s="805"/>
      <c r="AD31" s="805"/>
      <c r="AE31" s="806"/>
      <c r="AF31" s="807">
        <v>12</v>
      </c>
      <c r="AG31" s="808"/>
      <c r="AH31" s="808"/>
      <c r="AI31" s="808"/>
      <c r="AJ31" s="809"/>
      <c r="AK31" s="876">
        <v>22</v>
      </c>
      <c r="AL31" s="877"/>
      <c r="AM31" s="877"/>
      <c r="AN31" s="877"/>
      <c r="AO31" s="877"/>
      <c r="AP31" s="877">
        <v>271</v>
      </c>
      <c r="AQ31" s="877"/>
      <c r="AR31" s="877"/>
      <c r="AS31" s="877"/>
      <c r="AT31" s="877"/>
      <c r="AU31" s="877">
        <v>136</v>
      </c>
      <c r="AV31" s="877"/>
      <c r="AW31" s="877"/>
      <c r="AX31" s="877"/>
      <c r="AY31" s="877"/>
      <c r="AZ31" s="878" t="s">
        <v>600</v>
      </c>
      <c r="BA31" s="878"/>
      <c r="BB31" s="878"/>
      <c r="BC31" s="878"/>
      <c r="BD31" s="878"/>
      <c r="BE31" s="874" t="s">
        <v>413</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414</v>
      </c>
      <c r="C32" s="802"/>
      <c r="D32" s="802"/>
      <c r="E32" s="802"/>
      <c r="F32" s="802"/>
      <c r="G32" s="802"/>
      <c r="H32" s="802"/>
      <c r="I32" s="802"/>
      <c r="J32" s="802"/>
      <c r="K32" s="802"/>
      <c r="L32" s="802"/>
      <c r="M32" s="802"/>
      <c r="N32" s="802"/>
      <c r="O32" s="802"/>
      <c r="P32" s="803"/>
      <c r="Q32" s="804">
        <v>117</v>
      </c>
      <c r="R32" s="805"/>
      <c r="S32" s="805"/>
      <c r="T32" s="805"/>
      <c r="U32" s="805"/>
      <c r="V32" s="805">
        <v>113</v>
      </c>
      <c r="W32" s="805"/>
      <c r="X32" s="805"/>
      <c r="Y32" s="805"/>
      <c r="Z32" s="805"/>
      <c r="AA32" s="805">
        <v>4</v>
      </c>
      <c r="AB32" s="805"/>
      <c r="AC32" s="805"/>
      <c r="AD32" s="805"/>
      <c r="AE32" s="806"/>
      <c r="AF32" s="807">
        <v>1</v>
      </c>
      <c r="AG32" s="808"/>
      <c r="AH32" s="808"/>
      <c r="AI32" s="808"/>
      <c r="AJ32" s="809"/>
      <c r="AK32" s="876">
        <v>87</v>
      </c>
      <c r="AL32" s="877"/>
      <c r="AM32" s="877"/>
      <c r="AN32" s="877"/>
      <c r="AO32" s="877"/>
      <c r="AP32" s="877">
        <v>260</v>
      </c>
      <c r="AQ32" s="877"/>
      <c r="AR32" s="877"/>
      <c r="AS32" s="877"/>
      <c r="AT32" s="877"/>
      <c r="AU32" s="877">
        <v>260</v>
      </c>
      <c r="AV32" s="877"/>
      <c r="AW32" s="877"/>
      <c r="AX32" s="877"/>
      <c r="AY32" s="877"/>
      <c r="AZ32" s="878" t="s">
        <v>600</v>
      </c>
      <c r="BA32" s="878"/>
      <c r="BB32" s="878"/>
      <c r="BC32" s="878"/>
      <c r="BD32" s="878"/>
      <c r="BE32" s="874" t="s">
        <v>413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415</v>
      </c>
      <c r="C33" s="802"/>
      <c r="D33" s="802"/>
      <c r="E33" s="802"/>
      <c r="F33" s="802"/>
      <c r="G33" s="802"/>
      <c r="H33" s="802"/>
      <c r="I33" s="802"/>
      <c r="J33" s="802"/>
      <c r="K33" s="802"/>
      <c r="L33" s="802"/>
      <c r="M33" s="802"/>
      <c r="N33" s="802"/>
      <c r="O33" s="802"/>
      <c r="P33" s="803"/>
      <c r="Q33" s="804">
        <v>5</v>
      </c>
      <c r="R33" s="805"/>
      <c r="S33" s="805"/>
      <c r="T33" s="805"/>
      <c r="U33" s="805"/>
      <c r="V33" s="805">
        <v>5</v>
      </c>
      <c r="W33" s="805"/>
      <c r="X33" s="805"/>
      <c r="Y33" s="805"/>
      <c r="Z33" s="805"/>
      <c r="AA33" s="805">
        <v>0</v>
      </c>
      <c r="AB33" s="805"/>
      <c r="AC33" s="805"/>
      <c r="AD33" s="805"/>
      <c r="AE33" s="806"/>
      <c r="AF33" s="807">
        <v>4</v>
      </c>
      <c r="AG33" s="808"/>
      <c r="AH33" s="808"/>
      <c r="AI33" s="808"/>
      <c r="AJ33" s="809"/>
      <c r="AK33" s="876">
        <v>0</v>
      </c>
      <c r="AL33" s="877"/>
      <c r="AM33" s="877"/>
      <c r="AN33" s="877"/>
      <c r="AO33" s="877"/>
      <c r="AP33" s="877" t="s">
        <v>600</v>
      </c>
      <c r="AQ33" s="877"/>
      <c r="AR33" s="877"/>
      <c r="AS33" s="877"/>
      <c r="AT33" s="877"/>
      <c r="AU33" s="877" t="s">
        <v>600</v>
      </c>
      <c r="AV33" s="877"/>
      <c r="AW33" s="877"/>
      <c r="AX33" s="877"/>
      <c r="AY33" s="877"/>
      <c r="AZ33" s="878" t="s">
        <v>600</v>
      </c>
      <c r="BA33" s="878"/>
      <c r="BB33" s="878"/>
      <c r="BC33" s="878"/>
      <c r="BD33" s="878"/>
      <c r="BE33" s="874" t="s">
        <v>413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396</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23</v>
      </c>
      <c r="AG63" s="888"/>
      <c r="AH63" s="888"/>
      <c r="AI63" s="888"/>
      <c r="AJ63" s="889"/>
      <c r="AK63" s="890"/>
      <c r="AL63" s="885"/>
      <c r="AM63" s="885"/>
      <c r="AN63" s="885"/>
      <c r="AO63" s="885"/>
      <c r="AP63" s="888">
        <v>531</v>
      </c>
      <c r="AQ63" s="888"/>
      <c r="AR63" s="888"/>
      <c r="AS63" s="888"/>
      <c r="AT63" s="888"/>
      <c r="AU63" s="888">
        <v>396</v>
      </c>
      <c r="AV63" s="888"/>
      <c r="AW63" s="888"/>
      <c r="AX63" s="888"/>
      <c r="AY63" s="888"/>
      <c r="AZ63" s="892"/>
      <c r="BA63" s="892"/>
      <c r="BB63" s="892"/>
      <c r="BC63" s="892"/>
      <c r="BD63" s="892"/>
      <c r="BE63" s="893"/>
      <c r="BF63" s="893"/>
      <c r="BG63" s="893"/>
      <c r="BH63" s="893"/>
      <c r="BI63" s="894"/>
      <c r="BJ63" s="895" t="s">
        <v>398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419</v>
      </c>
      <c r="B66" s="787"/>
      <c r="C66" s="787"/>
      <c r="D66" s="787"/>
      <c r="E66" s="787"/>
      <c r="F66" s="787"/>
      <c r="G66" s="787"/>
      <c r="H66" s="787"/>
      <c r="I66" s="787"/>
      <c r="J66" s="787"/>
      <c r="K66" s="787"/>
      <c r="L66" s="787"/>
      <c r="M66" s="787"/>
      <c r="N66" s="787"/>
      <c r="O66" s="787"/>
      <c r="P66" s="788"/>
      <c r="Q66" s="763" t="s">
        <v>401</v>
      </c>
      <c r="R66" s="764"/>
      <c r="S66" s="764"/>
      <c r="T66" s="764"/>
      <c r="U66" s="765"/>
      <c r="V66" s="763" t="s">
        <v>402</v>
      </c>
      <c r="W66" s="764"/>
      <c r="X66" s="764"/>
      <c r="Y66" s="764"/>
      <c r="Z66" s="765"/>
      <c r="AA66" s="763" t="s">
        <v>420</v>
      </c>
      <c r="AB66" s="764"/>
      <c r="AC66" s="764"/>
      <c r="AD66" s="764"/>
      <c r="AE66" s="765"/>
      <c r="AF66" s="898" t="s">
        <v>404</v>
      </c>
      <c r="AG66" s="859"/>
      <c r="AH66" s="859"/>
      <c r="AI66" s="859"/>
      <c r="AJ66" s="899"/>
      <c r="AK66" s="763" t="s">
        <v>405</v>
      </c>
      <c r="AL66" s="787"/>
      <c r="AM66" s="787"/>
      <c r="AN66" s="787"/>
      <c r="AO66" s="788"/>
      <c r="AP66" s="763" t="s">
        <v>421</v>
      </c>
      <c r="AQ66" s="764"/>
      <c r="AR66" s="764"/>
      <c r="AS66" s="764"/>
      <c r="AT66" s="765"/>
      <c r="AU66" s="763" t="s">
        <v>422</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585</v>
      </c>
      <c r="C68" s="916"/>
      <c r="D68" s="916"/>
      <c r="E68" s="916"/>
      <c r="F68" s="916"/>
      <c r="G68" s="916"/>
      <c r="H68" s="916"/>
      <c r="I68" s="916"/>
      <c r="J68" s="916"/>
      <c r="K68" s="916"/>
      <c r="L68" s="916"/>
      <c r="M68" s="916"/>
      <c r="N68" s="916"/>
      <c r="O68" s="916"/>
      <c r="P68" s="917"/>
      <c r="Q68" s="918"/>
      <c r="R68" s="912"/>
      <c r="S68" s="912"/>
      <c r="T68" s="912"/>
      <c r="U68" s="912"/>
      <c r="V68" s="912"/>
      <c r="W68" s="912"/>
      <c r="X68" s="912"/>
      <c r="Y68" s="912"/>
      <c r="Z68" s="912"/>
      <c r="AA68" s="912"/>
      <c r="AB68" s="912"/>
      <c r="AC68" s="912"/>
      <c r="AD68" s="912"/>
      <c r="AE68" s="912"/>
      <c r="AF68" s="912">
        <v>1</v>
      </c>
      <c r="AG68" s="912"/>
      <c r="AH68" s="912"/>
      <c r="AI68" s="912"/>
      <c r="AJ68" s="912"/>
      <c r="AK68" s="912"/>
      <c r="AL68" s="912"/>
      <c r="AM68" s="912"/>
      <c r="AN68" s="912"/>
      <c r="AO68" s="912"/>
      <c r="AP68" s="912" t="s">
        <v>600</v>
      </c>
      <c r="AQ68" s="912"/>
      <c r="AR68" s="912"/>
      <c r="AS68" s="912"/>
      <c r="AT68" s="912"/>
      <c r="AU68" s="912" t="s">
        <v>600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586</v>
      </c>
      <c r="C69" s="920"/>
      <c r="D69" s="920"/>
      <c r="E69" s="920"/>
      <c r="F69" s="920"/>
      <c r="G69" s="920"/>
      <c r="H69" s="920"/>
      <c r="I69" s="920"/>
      <c r="J69" s="920"/>
      <c r="K69" s="920"/>
      <c r="L69" s="920"/>
      <c r="M69" s="920"/>
      <c r="N69" s="920"/>
      <c r="O69" s="920"/>
      <c r="P69" s="921"/>
      <c r="Q69" s="922"/>
      <c r="R69" s="877"/>
      <c r="S69" s="877"/>
      <c r="T69" s="877"/>
      <c r="U69" s="877"/>
      <c r="V69" s="877"/>
      <c r="W69" s="877"/>
      <c r="X69" s="877"/>
      <c r="Y69" s="877"/>
      <c r="Z69" s="877"/>
      <c r="AA69" s="877"/>
      <c r="AB69" s="877"/>
      <c r="AC69" s="877"/>
      <c r="AD69" s="877"/>
      <c r="AE69" s="877"/>
      <c r="AF69" s="877">
        <v>3</v>
      </c>
      <c r="AG69" s="877"/>
      <c r="AH69" s="877"/>
      <c r="AI69" s="877"/>
      <c r="AJ69" s="877"/>
      <c r="AK69" s="877"/>
      <c r="AL69" s="877"/>
      <c r="AM69" s="877"/>
      <c r="AN69" s="877"/>
      <c r="AO69" s="877"/>
      <c r="AP69" s="877">
        <v>6</v>
      </c>
      <c r="AQ69" s="877"/>
      <c r="AR69" s="877"/>
      <c r="AS69" s="877"/>
      <c r="AT69" s="877"/>
      <c r="AU69" s="877">
        <v>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587</v>
      </c>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v>2</v>
      </c>
      <c r="AG70" s="877"/>
      <c r="AH70" s="877"/>
      <c r="AI70" s="877"/>
      <c r="AJ70" s="877"/>
      <c r="AK70" s="877"/>
      <c r="AL70" s="877"/>
      <c r="AM70" s="877"/>
      <c r="AN70" s="877"/>
      <c r="AO70" s="877"/>
      <c r="AP70" s="877" t="s">
        <v>600</v>
      </c>
      <c r="AQ70" s="877"/>
      <c r="AR70" s="877"/>
      <c r="AS70" s="877"/>
      <c r="AT70" s="877"/>
      <c r="AU70" s="877" t="s">
        <v>600</v>
      </c>
      <c r="AV70" s="877"/>
      <c r="AW70" s="877"/>
      <c r="AX70" s="877"/>
      <c r="AY70" s="877"/>
      <c r="AZ70" s="923" t="s">
        <v>607</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588</v>
      </c>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v>1</v>
      </c>
      <c r="AG71" s="877"/>
      <c r="AH71" s="877"/>
      <c r="AI71" s="877"/>
      <c r="AJ71" s="877"/>
      <c r="AK71" s="877"/>
      <c r="AL71" s="877"/>
      <c r="AM71" s="877"/>
      <c r="AN71" s="877"/>
      <c r="AO71" s="877"/>
      <c r="AP71" s="877" t="s">
        <v>600</v>
      </c>
      <c r="AQ71" s="877"/>
      <c r="AR71" s="877"/>
      <c r="AS71" s="877"/>
      <c r="AT71" s="877"/>
      <c r="AU71" s="877" t="s">
        <v>600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589</v>
      </c>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v>0</v>
      </c>
      <c r="AG72" s="877"/>
      <c r="AH72" s="877"/>
      <c r="AI72" s="877"/>
      <c r="AJ72" s="877"/>
      <c r="AK72" s="877"/>
      <c r="AL72" s="877"/>
      <c r="AM72" s="877"/>
      <c r="AN72" s="877"/>
      <c r="AO72" s="877"/>
      <c r="AP72" s="877">
        <v>4</v>
      </c>
      <c r="AQ72" s="877"/>
      <c r="AR72" s="877"/>
      <c r="AS72" s="877"/>
      <c r="AT72" s="877"/>
      <c r="AU72" s="877">
        <v>0</v>
      </c>
      <c r="AV72" s="877"/>
      <c r="AW72" s="877"/>
      <c r="AX72" s="877"/>
      <c r="AY72" s="877"/>
      <c r="AZ72" s="923" t="s">
        <v>607</v>
      </c>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590</v>
      </c>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v>6</v>
      </c>
      <c r="AG73" s="877"/>
      <c r="AH73" s="877"/>
      <c r="AI73" s="877"/>
      <c r="AJ73" s="877"/>
      <c r="AK73" s="877"/>
      <c r="AL73" s="877"/>
      <c r="AM73" s="877"/>
      <c r="AN73" s="877"/>
      <c r="AO73" s="877"/>
      <c r="AP73" s="877" t="s">
        <v>600</v>
      </c>
      <c r="AQ73" s="877"/>
      <c r="AR73" s="877"/>
      <c r="AS73" s="877"/>
      <c r="AT73" s="877"/>
      <c r="AU73" s="877" t="s">
        <v>600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591</v>
      </c>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v>27</v>
      </c>
      <c r="AG74" s="877"/>
      <c r="AH74" s="877"/>
      <c r="AI74" s="877"/>
      <c r="AJ74" s="877"/>
      <c r="AK74" s="877"/>
      <c r="AL74" s="877"/>
      <c r="AM74" s="877"/>
      <c r="AN74" s="877"/>
      <c r="AO74" s="877"/>
      <c r="AP74" s="877" t="s">
        <v>600</v>
      </c>
      <c r="AQ74" s="877"/>
      <c r="AR74" s="877"/>
      <c r="AS74" s="877"/>
      <c r="AT74" s="877"/>
      <c r="AU74" s="877" t="s">
        <v>600</v>
      </c>
      <c r="AV74" s="877"/>
      <c r="AW74" s="877"/>
      <c r="AX74" s="877"/>
      <c r="AY74" s="877"/>
      <c r="AZ74" s="923" t="s">
        <v>607</v>
      </c>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592</v>
      </c>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v>73</v>
      </c>
      <c r="AG75" s="926"/>
      <c r="AH75" s="926"/>
      <c r="AI75" s="926"/>
      <c r="AJ75" s="876"/>
      <c r="AK75" s="927"/>
      <c r="AL75" s="926"/>
      <c r="AM75" s="926"/>
      <c r="AN75" s="926"/>
      <c r="AO75" s="876"/>
      <c r="AP75" s="927" t="s">
        <v>600</v>
      </c>
      <c r="AQ75" s="926"/>
      <c r="AR75" s="926"/>
      <c r="AS75" s="926"/>
      <c r="AT75" s="876"/>
      <c r="AU75" s="927" t="s">
        <v>600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593</v>
      </c>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v>12980</v>
      </c>
      <c r="AG76" s="926"/>
      <c r="AH76" s="926"/>
      <c r="AI76" s="926"/>
      <c r="AJ76" s="876"/>
      <c r="AK76" s="927"/>
      <c r="AL76" s="926"/>
      <c r="AM76" s="926"/>
      <c r="AN76" s="926"/>
      <c r="AO76" s="876"/>
      <c r="AP76" s="927" t="s">
        <v>600</v>
      </c>
      <c r="AQ76" s="926"/>
      <c r="AR76" s="926"/>
      <c r="AS76" s="926"/>
      <c r="AT76" s="876"/>
      <c r="AU76" s="927" t="s">
        <v>600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594</v>
      </c>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v>28</v>
      </c>
      <c r="AG77" s="926"/>
      <c r="AH77" s="926"/>
      <c r="AI77" s="926"/>
      <c r="AJ77" s="876"/>
      <c r="AK77" s="927"/>
      <c r="AL77" s="926"/>
      <c r="AM77" s="926"/>
      <c r="AN77" s="926"/>
      <c r="AO77" s="876"/>
      <c r="AP77" s="927" t="s">
        <v>600</v>
      </c>
      <c r="AQ77" s="926"/>
      <c r="AR77" s="926"/>
      <c r="AS77" s="926"/>
      <c r="AT77" s="876"/>
      <c r="AU77" s="927" t="s">
        <v>600</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t="s">
        <v>595</v>
      </c>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v>378</v>
      </c>
      <c r="AG78" s="877"/>
      <c r="AH78" s="877"/>
      <c r="AI78" s="877"/>
      <c r="AJ78" s="877"/>
      <c r="AK78" s="877"/>
      <c r="AL78" s="877"/>
      <c r="AM78" s="877"/>
      <c r="AN78" s="877"/>
      <c r="AO78" s="877"/>
      <c r="AP78" s="877" t="s">
        <v>600</v>
      </c>
      <c r="AQ78" s="877"/>
      <c r="AR78" s="877"/>
      <c r="AS78" s="877"/>
      <c r="AT78" s="877"/>
      <c r="AU78" s="877" t="s">
        <v>600</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t="s">
        <v>596</v>
      </c>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v>1</v>
      </c>
      <c r="AG79" s="877"/>
      <c r="AH79" s="877"/>
      <c r="AI79" s="877"/>
      <c r="AJ79" s="877"/>
      <c r="AK79" s="877"/>
      <c r="AL79" s="877"/>
      <c r="AM79" s="877"/>
      <c r="AN79" s="877"/>
      <c r="AO79" s="877"/>
      <c r="AP79" s="877" t="s">
        <v>600</v>
      </c>
      <c r="AQ79" s="877"/>
      <c r="AR79" s="877"/>
      <c r="AS79" s="877"/>
      <c r="AT79" s="877"/>
      <c r="AU79" s="877" t="s">
        <v>600</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t="s">
        <v>597</v>
      </c>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v>16</v>
      </c>
      <c r="AG80" s="877"/>
      <c r="AH80" s="877"/>
      <c r="AI80" s="877"/>
      <c r="AJ80" s="877"/>
      <c r="AK80" s="877"/>
      <c r="AL80" s="877"/>
      <c r="AM80" s="877"/>
      <c r="AN80" s="877"/>
      <c r="AO80" s="877"/>
      <c r="AP80" s="877" t="s">
        <v>600</v>
      </c>
      <c r="AQ80" s="877"/>
      <c r="AR80" s="877"/>
      <c r="AS80" s="877"/>
      <c r="AT80" s="877"/>
      <c r="AU80" s="877" t="s">
        <v>600</v>
      </c>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t="s">
        <v>598</v>
      </c>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v>3</v>
      </c>
      <c r="AG81" s="877"/>
      <c r="AH81" s="877"/>
      <c r="AI81" s="877"/>
      <c r="AJ81" s="877"/>
      <c r="AK81" s="877"/>
      <c r="AL81" s="877"/>
      <c r="AM81" s="877"/>
      <c r="AN81" s="877"/>
      <c r="AO81" s="877"/>
      <c r="AP81" s="877" t="s">
        <v>600</v>
      </c>
      <c r="AQ81" s="877"/>
      <c r="AR81" s="877"/>
      <c r="AS81" s="877"/>
      <c r="AT81" s="877"/>
      <c r="AU81" s="877" t="s">
        <v>600</v>
      </c>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396</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13518</v>
      </c>
      <c r="AG88" s="888"/>
      <c r="AH88" s="888"/>
      <c r="AI88" s="888"/>
      <c r="AJ88" s="888"/>
      <c r="AK88" s="885"/>
      <c r="AL88" s="885"/>
      <c r="AM88" s="885"/>
      <c r="AN88" s="885"/>
      <c r="AO88" s="885"/>
      <c r="AP88" s="888">
        <v>10</v>
      </c>
      <c r="AQ88" s="888"/>
      <c r="AR88" s="888"/>
      <c r="AS88" s="888"/>
      <c r="AT88" s="888"/>
      <c r="AU88" s="888">
        <v>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311</v>
      </c>
      <c r="AG109" s="941"/>
      <c r="AH109" s="941"/>
      <c r="AI109" s="941"/>
      <c r="AJ109" s="942"/>
      <c r="AK109" s="940" t="s">
        <v>310</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311</v>
      </c>
      <c r="BW109" s="941"/>
      <c r="BX109" s="941"/>
      <c r="BY109" s="941"/>
      <c r="BZ109" s="942"/>
      <c r="CA109" s="940" t="s">
        <v>310</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311</v>
      </c>
      <c r="DM109" s="941"/>
      <c r="DN109" s="941"/>
      <c r="DO109" s="941"/>
      <c r="DP109" s="942"/>
      <c r="DQ109" s="940" t="s">
        <v>310</v>
      </c>
      <c r="DR109" s="941"/>
      <c r="DS109" s="941"/>
      <c r="DT109" s="941"/>
      <c r="DU109" s="942"/>
      <c r="DV109" s="940" t="s">
        <v>433</v>
      </c>
      <c r="DW109" s="941"/>
      <c r="DX109" s="941"/>
      <c r="DY109" s="941"/>
      <c r="DZ109" s="943"/>
    </row>
    <row r="110" spans="1:131" s="247" customFormat="1" ht="26.25" customHeight="1" x14ac:dyDescent="0.15">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445270</v>
      </c>
      <c r="AB110" s="948"/>
      <c r="AC110" s="948"/>
      <c r="AD110" s="948"/>
      <c r="AE110" s="949"/>
      <c r="AF110" s="950">
        <v>404218</v>
      </c>
      <c r="AG110" s="948"/>
      <c r="AH110" s="948"/>
      <c r="AI110" s="948"/>
      <c r="AJ110" s="949"/>
      <c r="AK110" s="950">
        <v>414020</v>
      </c>
      <c r="AL110" s="948"/>
      <c r="AM110" s="948"/>
      <c r="AN110" s="948"/>
      <c r="AO110" s="949"/>
      <c r="AP110" s="951">
        <v>23</v>
      </c>
      <c r="AQ110" s="952"/>
      <c r="AR110" s="952"/>
      <c r="AS110" s="952"/>
      <c r="AT110" s="953"/>
      <c r="AU110" s="954" t="s">
        <v>74</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3842304</v>
      </c>
      <c r="BR110" s="983"/>
      <c r="BS110" s="983"/>
      <c r="BT110" s="983"/>
      <c r="BU110" s="983"/>
      <c r="BV110" s="983">
        <v>3765038</v>
      </c>
      <c r="BW110" s="983"/>
      <c r="BX110" s="983"/>
      <c r="BY110" s="983"/>
      <c r="BZ110" s="983"/>
      <c r="CA110" s="983">
        <v>3793361</v>
      </c>
      <c r="CB110" s="983"/>
      <c r="CC110" s="983"/>
      <c r="CD110" s="983"/>
      <c r="CE110" s="983"/>
      <c r="CF110" s="997">
        <v>210.9</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439</v>
      </c>
      <c r="DH110" s="983"/>
      <c r="DI110" s="983"/>
      <c r="DJ110" s="983"/>
      <c r="DK110" s="983"/>
      <c r="DL110" s="983" t="s">
        <v>440</v>
      </c>
      <c r="DM110" s="983"/>
      <c r="DN110" s="983"/>
      <c r="DO110" s="983"/>
      <c r="DP110" s="983"/>
      <c r="DQ110" s="983" t="s">
        <v>140</v>
      </c>
      <c r="DR110" s="983"/>
      <c r="DS110" s="983"/>
      <c r="DT110" s="983"/>
      <c r="DU110" s="983"/>
      <c r="DV110" s="984" t="s">
        <v>140</v>
      </c>
      <c r="DW110" s="984"/>
      <c r="DX110" s="984"/>
      <c r="DY110" s="984"/>
      <c r="DZ110" s="985"/>
    </row>
    <row r="111" spans="1:131" s="247" customFormat="1" ht="26.25" customHeight="1" x14ac:dyDescent="0.15">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140</v>
      </c>
      <c r="AB111" s="990"/>
      <c r="AC111" s="990"/>
      <c r="AD111" s="990"/>
      <c r="AE111" s="991"/>
      <c r="AF111" s="992" t="s">
        <v>442</v>
      </c>
      <c r="AG111" s="990"/>
      <c r="AH111" s="990"/>
      <c r="AI111" s="990"/>
      <c r="AJ111" s="991"/>
      <c r="AK111" s="992" t="s">
        <v>440</v>
      </c>
      <c r="AL111" s="990"/>
      <c r="AM111" s="990"/>
      <c r="AN111" s="990"/>
      <c r="AO111" s="991"/>
      <c r="AP111" s="993" t="s">
        <v>140</v>
      </c>
      <c r="AQ111" s="994"/>
      <c r="AR111" s="994"/>
      <c r="AS111" s="994"/>
      <c r="AT111" s="995"/>
      <c r="AU111" s="956"/>
      <c r="AV111" s="957"/>
      <c r="AW111" s="957"/>
      <c r="AX111" s="957"/>
      <c r="AY111" s="957"/>
      <c r="AZ111" s="1005" t="s">
        <v>443</v>
      </c>
      <c r="BA111" s="1006"/>
      <c r="BB111" s="1006"/>
      <c r="BC111" s="1006"/>
      <c r="BD111" s="1006"/>
      <c r="BE111" s="1006"/>
      <c r="BF111" s="1006"/>
      <c r="BG111" s="1006"/>
      <c r="BH111" s="1006"/>
      <c r="BI111" s="1006"/>
      <c r="BJ111" s="1006"/>
      <c r="BK111" s="1006"/>
      <c r="BL111" s="1006"/>
      <c r="BM111" s="1006"/>
      <c r="BN111" s="1006"/>
      <c r="BO111" s="1006"/>
      <c r="BP111" s="1007"/>
      <c r="BQ111" s="975" t="s">
        <v>442</v>
      </c>
      <c r="BR111" s="976"/>
      <c r="BS111" s="976"/>
      <c r="BT111" s="976"/>
      <c r="BU111" s="976"/>
      <c r="BV111" s="976" t="s">
        <v>140</v>
      </c>
      <c r="BW111" s="976"/>
      <c r="BX111" s="976"/>
      <c r="BY111" s="976"/>
      <c r="BZ111" s="976"/>
      <c r="CA111" s="976" t="s">
        <v>442</v>
      </c>
      <c r="CB111" s="976"/>
      <c r="CC111" s="976"/>
      <c r="CD111" s="976"/>
      <c r="CE111" s="976"/>
      <c r="CF111" s="970" t="s">
        <v>140</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439</v>
      </c>
      <c r="DH111" s="976"/>
      <c r="DI111" s="976"/>
      <c r="DJ111" s="976"/>
      <c r="DK111" s="976"/>
      <c r="DL111" s="976" t="s">
        <v>440</v>
      </c>
      <c r="DM111" s="976"/>
      <c r="DN111" s="976"/>
      <c r="DO111" s="976"/>
      <c r="DP111" s="976"/>
      <c r="DQ111" s="976" t="s">
        <v>442</v>
      </c>
      <c r="DR111" s="976"/>
      <c r="DS111" s="976"/>
      <c r="DT111" s="976"/>
      <c r="DU111" s="976"/>
      <c r="DV111" s="977" t="s">
        <v>440</v>
      </c>
      <c r="DW111" s="977"/>
      <c r="DX111" s="977"/>
      <c r="DY111" s="977"/>
      <c r="DZ111" s="978"/>
    </row>
    <row r="112" spans="1:131" s="247" customFormat="1" ht="26.25" customHeight="1" x14ac:dyDescent="0.15">
      <c r="A112" s="1008" t="s">
        <v>445</v>
      </c>
      <c r="B112" s="1009"/>
      <c r="C112" s="1006" t="s">
        <v>446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442</v>
      </c>
      <c r="AB112" s="1015"/>
      <c r="AC112" s="1015"/>
      <c r="AD112" s="1015"/>
      <c r="AE112" s="1016"/>
      <c r="AF112" s="1017" t="s">
        <v>439</v>
      </c>
      <c r="AG112" s="1015"/>
      <c r="AH112" s="1015"/>
      <c r="AI112" s="1015"/>
      <c r="AJ112" s="1016"/>
      <c r="AK112" s="1017" t="s">
        <v>442</v>
      </c>
      <c r="AL112" s="1015"/>
      <c r="AM112" s="1015"/>
      <c r="AN112" s="1015"/>
      <c r="AO112" s="1016"/>
      <c r="AP112" s="1018" t="s">
        <v>442</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476662</v>
      </c>
      <c r="BR112" s="976"/>
      <c r="BS112" s="976"/>
      <c r="BT112" s="976"/>
      <c r="BU112" s="976"/>
      <c r="BV112" s="976">
        <v>419274</v>
      </c>
      <c r="BW112" s="976"/>
      <c r="BX112" s="976"/>
      <c r="BY112" s="976"/>
      <c r="BZ112" s="976"/>
      <c r="CA112" s="976">
        <v>395597</v>
      </c>
      <c r="CB112" s="976"/>
      <c r="CC112" s="976"/>
      <c r="CD112" s="976"/>
      <c r="CE112" s="976"/>
      <c r="CF112" s="970">
        <v>22</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442</v>
      </c>
      <c r="DH112" s="976"/>
      <c r="DI112" s="976"/>
      <c r="DJ112" s="976"/>
      <c r="DK112" s="976"/>
      <c r="DL112" s="976" t="s">
        <v>442</v>
      </c>
      <c r="DM112" s="976"/>
      <c r="DN112" s="976"/>
      <c r="DO112" s="976"/>
      <c r="DP112" s="976"/>
      <c r="DQ112" s="976" t="s">
        <v>442</v>
      </c>
      <c r="DR112" s="976"/>
      <c r="DS112" s="976"/>
      <c r="DT112" s="976"/>
      <c r="DU112" s="976"/>
      <c r="DV112" s="977" t="s">
        <v>439</v>
      </c>
      <c r="DW112" s="977"/>
      <c r="DX112" s="977"/>
      <c r="DY112" s="977"/>
      <c r="DZ112" s="978"/>
    </row>
    <row r="113" spans="1:130" s="247" customFormat="1" ht="26.25" customHeight="1" x14ac:dyDescent="0.15">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84173</v>
      </c>
      <c r="AB113" s="990"/>
      <c r="AC113" s="990"/>
      <c r="AD113" s="990"/>
      <c r="AE113" s="991"/>
      <c r="AF113" s="992">
        <v>81406</v>
      </c>
      <c r="AG113" s="990"/>
      <c r="AH113" s="990"/>
      <c r="AI113" s="990"/>
      <c r="AJ113" s="991"/>
      <c r="AK113" s="992">
        <v>80731</v>
      </c>
      <c r="AL113" s="990"/>
      <c r="AM113" s="990"/>
      <c r="AN113" s="990"/>
      <c r="AO113" s="991"/>
      <c r="AP113" s="993">
        <v>4.5</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v>19240</v>
      </c>
      <c r="BR113" s="976"/>
      <c r="BS113" s="976"/>
      <c r="BT113" s="976"/>
      <c r="BU113" s="976"/>
      <c r="BV113" s="976">
        <v>731</v>
      </c>
      <c r="BW113" s="976"/>
      <c r="BX113" s="976"/>
      <c r="BY113" s="976"/>
      <c r="BZ113" s="976"/>
      <c r="CA113" s="976">
        <v>262</v>
      </c>
      <c r="CB113" s="976"/>
      <c r="CC113" s="976"/>
      <c r="CD113" s="976"/>
      <c r="CE113" s="976"/>
      <c r="CF113" s="970">
        <v>0</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140</v>
      </c>
      <c r="DH113" s="1015"/>
      <c r="DI113" s="1015"/>
      <c r="DJ113" s="1015"/>
      <c r="DK113" s="1016"/>
      <c r="DL113" s="1017" t="s">
        <v>442</v>
      </c>
      <c r="DM113" s="1015"/>
      <c r="DN113" s="1015"/>
      <c r="DO113" s="1015"/>
      <c r="DP113" s="1016"/>
      <c r="DQ113" s="1017" t="s">
        <v>440</v>
      </c>
      <c r="DR113" s="1015"/>
      <c r="DS113" s="1015"/>
      <c r="DT113" s="1015"/>
      <c r="DU113" s="1016"/>
      <c r="DV113" s="1018" t="s">
        <v>140</v>
      </c>
      <c r="DW113" s="1019"/>
      <c r="DX113" s="1019"/>
      <c r="DY113" s="1019"/>
      <c r="DZ113" s="1020"/>
    </row>
    <row r="114" spans="1:130" s="247" customFormat="1" ht="26.25" customHeight="1" x14ac:dyDescent="0.15">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306</v>
      </c>
      <c r="AB114" s="1015"/>
      <c r="AC114" s="1015"/>
      <c r="AD114" s="1015"/>
      <c r="AE114" s="1016"/>
      <c r="AF114" s="1017">
        <v>307</v>
      </c>
      <c r="AG114" s="1015"/>
      <c r="AH114" s="1015"/>
      <c r="AI114" s="1015"/>
      <c r="AJ114" s="1016"/>
      <c r="AK114" s="1017">
        <v>335</v>
      </c>
      <c r="AL114" s="1015"/>
      <c r="AM114" s="1015"/>
      <c r="AN114" s="1015"/>
      <c r="AO114" s="1016"/>
      <c r="AP114" s="1018">
        <v>0</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406849</v>
      </c>
      <c r="BR114" s="976"/>
      <c r="BS114" s="976"/>
      <c r="BT114" s="976"/>
      <c r="BU114" s="976"/>
      <c r="BV114" s="976">
        <v>404515</v>
      </c>
      <c r="BW114" s="976"/>
      <c r="BX114" s="976"/>
      <c r="BY114" s="976"/>
      <c r="BZ114" s="976"/>
      <c r="CA114" s="976">
        <v>405983</v>
      </c>
      <c r="CB114" s="976"/>
      <c r="CC114" s="976"/>
      <c r="CD114" s="976"/>
      <c r="CE114" s="976"/>
      <c r="CF114" s="970">
        <v>22.6</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442</v>
      </c>
      <c r="DH114" s="1015"/>
      <c r="DI114" s="1015"/>
      <c r="DJ114" s="1015"/>
      <c r="DK114" s="1016"/>
      <c r="DL114" s="1017" t="s">
        <v>442</v>
      </c>
      <c r="DM114" s="1015"/>
      <c r="DN114" s="1015"/>
      <c r="DO114" s="1015"/>
      <c r="DP114" s="1016"/>
      <c r="DQ114" s="1017" t="s">
        <v>140</v>
      </c>
      <c r="DR114" s="1015"/>
      <c r="DS114" s="1015"/>
      <c r="DT114" s="1015"/>
      <c r="DU114" s="1016"/>
      <c r="DV114" s="1018" t="s">
        <v>442</v>
      </c>
      <c r="DW114" s="1019"/>
      <c r="DX114" s="1019"/>
      <c r="DY114" s="1019"/>
      <c r="DZ114" s="1020"/>
    </row>
    <row r="115" spans="1:130" s="247" customFormat="1" ht="26.25" customHeight="1" x14ac:dyDescent="0.15">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442</v>
      </c>
      <c r="AB115" s="990"/>
      <c r="AC115" s="990"/>
      <c r="AD115" s="990"/>
      <c r="AE115" s="991"/>
      <c r="AF115" s="992" t="s">
        <v>442</v>
      </c>
      <c r="AG115" s="990"/>
      <c r="AH115" s="990"/>
      <c r="AI115" s="990"/>
      <c r="AJ115" s="991"/>
      <c r="AK115" s="992" t="s">
        <v>140</v>
      </c>
      <c r="AL115" s="990"/>
      <c r="AM115" s="990"/>
      <c r="AN115" s="990"/>
      <c r="AO115" s="991"/>
      <c r="AP115" s="993" t="s">
        <v>442</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t="s">
        <v>442</v>
      </c>
      <c r="BR115" s="976"/>
      <c r="BS115" s="976"/>
      <c r="BT115" s="976"/>
      <c r="BU115" s="976"/>
      <c r="BV115" s="976" t="s">
        <v>442</v>
      </c>
      <c r="BW115" s="976"/>
      <c r="BX115" s="976"/>
      <c r="BY115" s="976"/>
      <c r="BZ115" s="976"/>
      <c r="CA115" s="976" t="s">
        <v>442</v>
      </c>
      <c r="CB115" s="976"/>
      <c r="CC115" s="976"/>
      <c r="CD115" s="976"/>
      <c r="CE115" s="976"/>
      <c r="CF115" s="970" t="s">
        <v>442</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140</v>
      </c>
      <c r="DH115" s="1015"/>
      <c r="DI115" s="1015"/>
      <c r="DJ115" s="1015"/>
      <c r="DK115" s="1016"/>
      <c r="DL115" s="1017" t="s">
        <v>140</v>
      </c>
      <c r="DM115" s="1015"/>
      <c r="DN115" s="1015"/>
      <c r="DO115" s="1015"/>
      <c r="DP115" s="1016"/>
      <c r="DQ115" s="1017" t="s">
        <v>398</v>
      </c>
      <c r="DR115" s="1015"/>
      <c r="DS115" s="1015"/>
      <c r="DT115" s="1015"/>
      <c r="DU115" s="1016"/>
      <c r="DV115" s="1018" t="s">
        <v>442</v>
      </c>
      <c r="DW115" s="1019"/>
      <c r="DX115" s="1019"/>
      <c r="DY115" s="1019"/>
      <c r="DZ115" s="1020"/>
    </row>
    <row r="116" spans="1:130" s="247"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442</v>
      </c>
      <c r="AB116" s="1015"/>
      <c r="AC116" s="1015"/>
      <c r="AD116" s="1015"/>
      <c r="AE116" s="1016"/>
      <c r="AF116" s="1017" t="s">
        <v>442</v>
      </c>
      <c r="AG116" s="1015"/>
      <c r="AH116" s="1015"/>
      <c r="AI116" s="1015"/>
      <c r="AJ116" s="1016"/>
      <c r="AK116" s="1017" t="s">
        <v>140</v>
      </c>
      <c r="AL116" s="1015"/>
      <c r="AM116" s="1015"/>
      <c r="AN116" s="1015"/>
      <c r="AO116" s="1016"/>
      <c r="AP116" s="1018" t="s">
        <v>398</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442</v>
      </c>
      <c r="BR116" s="976"/>
      <c r="BS116" s="976"/>
      <c r="BT116" s="976"/>
      <c r="BU116" s="976"/>
      <c r="BV116" s="976" t="s">
        <v>442</v>
      </c>
      <c r="BW116" s="976"/>
      <c r="BX116" s="976"/>
      <c r="BY116" s="976"/>
      <c r="BZ116" s="976"/>
      <c r="CA116" s="976" t="s">
        <v>140</v>
      </c>
      <c r="CB116" s="976"/>
      <c r="CC116" s="976"/>
      <c r="CD116" s="976"/>
      <c r="CE116" s="976"/>
      <c r="CF116" s="970" t="s">
        <v>398</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140</v>
      </c>
      <c r="DH116" s="1015"/>
      <c r="DI116" s="1015"/>
      <c r="DJ116" s="1015"/>
      <c r="DK116" s="1016"/>
      <c r="DL116" s="1017" t="s">
        <v>442</v>
      </c>
      <c r="DM116" s="1015"/>
      <c r="DN116" s="1015"/>
      <c r="DO116" s="1015"/>
      <c r="DP116" s="1016"/>
      <c r="DQ116" s="1017" t="s">
        <v>442</v>
      </c>
      <c r="DR116" s="1015"/>
      <c r="DS116" s="1015"/>
      <c r="DT116" s="1015"/>
      <c r="DU116" s="1016"/>
      <c r="DV116" s="1018" t="s">
        <v>442</v>
      </c>
      <c r="DW116" s="1019"/>
      <c r="DX116" s="1019"/>
      <c r="DY116" s="1019"/>
      <c r="DZ116" s="1020"/>
    </row>
    <row r="117" spans="1:130" s="247" customFormat="1" ht="26.25" customHeight="1" x14ac:dyDescent="0.15">
      <c r="A117" s="960" t="s">
        <v>190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529749</v>
      </c>
      <c r="AB117" s="1033"/>
      <c r="AC117" s="1033"/>
      <c r="AD117" s="1033"/>
      <c r="AE117" s="1034"/>
      <c r="AF117" s="1035">
        <v>485931</v>
      </c>
      <c r="AG117" s="1033"/>
      <c r="AH117" s="1033"/>
      <c r="AI117" s="1033"/>
      <c r="AJ117" s="1034"/>
      <c r="AK117" s="1035">
        <v>495086</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440</v>
      </c>
      <c r="BR117" s="976"/>
      <c r="BS117" s="976"/>
      <c r="BT117" s="976"/>
      <c r="BU117" s="976"/>
      <c r="BV117" s="976" t="s">
        <v>440</v>
      </c>
      <c r="BW117" s="976"/>
      <c r="BX117" s="976"/>
      <c r="BY117" s="976"/>
      <c r="BZ117" s="976"/>
      <c r="CA117" s="976" t="s">
        <v>440</v>
      </c>
      <c r="CB117" s="976"/>
      <c r="CC117" s="976"/>
      <c r="CD117" s="976"/>
      <c r="CE117" s="976"/>
      <c r="CF117" s="970" t="s">
        <v>440</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440</v>
      </c>
      <c r="DH117" s="1015"/>
      <c r="DI117" s="1015"/>
      <c r="DJ117" s="1015"/>
      <c r="DK117" s="1016"/>
      <c r="DL117" s="1017" t="s">
        <v>440</v>
      </c>
      <c r="DM117" s="1015"/>
      <c r="DN117" s="1015"/>
      <c r="DO117" s="1015"/>
      <c r="DP117" s="1016"/>
      <c r="DQ117" s="1017" t="s">
        <v>440</v>
      </c>
      <c r="DR117" s="1015"/>
      <c r="DS117" s="1015"/>
      <c r="DT117" s="1015"/>
      <c r="DU117" s="1016"/>
      <c r="DV117" s="1018" t="s">
        <v>440</v>
      </c>
      <c r="DW117" s="1019"/>
      <c r="DX117" s="1019"/>
      <c r="DY117" s="1019"/>
      <c r="DZ117" s="1020"/>
    </row>
    <row r="118" spans="1:130" s="247" customFormat="1" ht="26.25" customHeight="1" x14ac:dyDescent="0.15">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311</v>
      </c>
      <c r="AG118" s="941"/>
      <c r="AH118" s="941"/>
      <c r="AI118" s="941"/>
      <c r="AJ118" s="942"/>
      <c r="AK118" s="940" t="s">
        <v>310</v>
      </c>
      <c r="AL118" s="941"/>
      <c r="AM118" s="941"/>
      <c r="AN118" s="941"/>
      <c r="AO118" s="942"/>
      <c r="AP118" s="1027" t="s">
        <v>433</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140</v>
      </c>
      <c r="BR118" s="1054"/>
      <c r="BS118" s="1054"/>
      <c r="BT118" s="1054"/>
      <c r="BU118" s="1054"/>
      <c r="BV118" s="1054" t="s">
        <v>140</v>
      </c>
      <c r="BW118" s="1054"/>
      <c r="BX118" s="1054"/>
      <c r="BY118" s="1054"/>
      <c r="BZ118" s="1054"/>
      <c r="CA118" s="1054" t="s">
        <v>140</v>
      </c>
      <c r="CB118" s="1054"/>
      <c r="CC118" s="1054"/>
      <c r="CD118" s="1054"/>
      <c r="CE118" s="1054"/>
      <c r="CF118" s="970" t="s">
        <v>140</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140</v>
      </c>
      <c r="DH118" s="1015"/>
      <c r="DI118" s="1015"/>
      <c r="DJ118" s="1015"/>
      <c r="DK118" s="1016"/>
      <c r="DL118" s="1017" t="s">
        <v>140</v>
      </c>
      <c r="DM118" s="1015"/>
      <c r="DN118" s="1015"/>
      <c r="DO118" s="1015"/>
      <c r="DP118" s="1016"/>
      <c r="DQ118" s="1017" t="s">
        <v>140</v>
      </c>
      <c r="DR118" s="1015"/>
      <c r="DS118" s="1015"/>
      <c r="DT118" s="1015"/>
      <c r="DU118" s="1016"/>
      <c r="DV118" s="1018" t="s">
        <v>140</v>
      </c>
      <c r="DW118" s="1019"/>
      <c r="DX118" s="1019"/>
      <c r="DY118" s="1019"/>
      <c r="DZ118" s="1020"/>
    </row>
    <row r="119" spans="1:130" s="247" customFormat="1" ht="26.25" customHeight="1" x14ac:dyDescent="0.15">
      <c r="A119" s="1114"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140</v>
      </c>
      <c r="AB119" s="948"/>
      <c r="AC119" s="948"/>
      <c r="AD119" s="948"/>
      <c r="AE119" s="949"/>
      <c r="AF119" s="950" t="s">
        <v>140</v>
      </c>
      <c r="AG119" s="948"/>
      <c r="AH119" s="948"/>
      <c r="AI119" s="948"/>
      <c r="AJ119" s="949"/>
      <c r="AK119" s="950" t="s">
        <v>140</v>
      </c>
      <c r="AL119" s="948"/>
      <c r="AM119" s="948"/>
      <c r="AN119" s="948"/>
      <c r="AO119" s="949"/>
      <c r="AP119" s="951" t="s">
        <v>140</v>
      </c>
      <c r="AQ119" s="952"/>
      <c r="AR119" s="952"/>
      <c r="AS119" s="952"/>
      <c r="AT119" s="953"/>
      <c r="AU119" s="958"/>
      <c r="AV119" s="959"/>
      <c r="AW119" s="959"/>
      <c r="AX119" s="959"/>
      <c r="AY119" s="959"/>
      <c r="AZ119" s="278" t="s">
        <v>190</v>
      </c>
      <c r="BA119" s="278"/>
      <c r="BB119" s="278"/>
      <c r="BC119" s="278"/>
      <c r="BD119" s="278"/>
      <c r="BE119" s="278"/>
      <c r="BF119" s="278"/>
      <c r="BG119" s="278"/>
      <c r="BH119" s="278"/>
      <c r="BI119" s="278"/>
      <c r="BJ119" s="278"/>
      <c r="BK119" s="278"/>
      <c r="BL119" s="278"/>
      <c r="BM119" s="278"/>
      <c r="BN119" s="278"/>
      <c r="BO119" s="1031" t="s">
        <v>466</v>
      </c>
      <c r="BP119" s="1062"/>
      <c r="BQ119" s="1053">
        <v>4745055</v>
      </c>
      <c r="BR119" s="1054"/>
      <c r="BS119" s="1054"/>
      <c r="BT119" s="1054"/>
      <c r="BU119" s="1054"/>
      <c r="BV119" s="1054">
        <v>4589558</v>
      </c>
      <c r="BW119" s="1054"/>
      <c r="BX119" s="1054"/>
      <c r="BY119" s="1054"/>
      <c r="BZ119" s="1054"/>
      <c r="CA119" s="1054">
        <v>4595203</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468</v>
      </c>
      <c r="DH119" s="1040"/>
      <c r="DI119" s="1040"/>
      <c r="DJ119" s="1040"/>
      <c r="DK119" s="1041"/>
      <c r="DL119" s="1039" t="s">
        <v>468</v>
      </c>
      <c r="DM119" s="1040"/>
      <c r="DN119" s="1040"/>
      <c r="DO119" s="1040"/>
      <c r="DP119" s="1041"/>
      <c r="DQ119" s="1039" t="s">
        <v>468</v>
      </c>
      <c r="DR119" s="1040"/>
      <c r="DS119" s="1040"/>
      <c r="DT119" s="1040"/>
      <c r="DU119" s="1041"/>
      <c r="DV119" s="1042" t="s">
        <v>468</v>
      </c>
      <c r="DW119" s="1043"/>
      <c r="DX119" s="1043"/>
      <c r="DY119" s="1043"/>
      <c r="DZ119" s="1044"/>
    </row>
    <row r="120" spans="1:130" s="247" customFormat="1" ht="26.25" customHeight="1" x14ac:dyDescent="0.15">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468</v>
      </c>
      <c r="AB120" s="1015"/>
      <c r="AC120" s="1015"/>
      <c r="AD120" s="1015"/>
      <c r="AE120" s="1016"/>
      <c r="AF120" s="1017" t="s">
        <v>468</v>
      </c>
      <c r="AG120" s="1015"/>
      <c r="AH120" s="1015"/>
      <c r="AI120" s="1015"/>
      <c r="AJ120" s="1016"/>
      <c r="AK120" s="1017" t="s">
        <v>468</v>
      </c>
      <c r="AL120" s="1015"/>
      <c r="AM120" s="1015"/>
      <c r="AN120" s="1015"/>
      <c r="AO120" s="1016"/>
      <c r="AP120" s="1018" t="s">
        <v>468</v>
      </c>
      <c r="AQ120" s="1019"/>
      <c r="AR120" s="1019"/>
      <c r="AS120" s="1019"/>
      <c r="AT120" s="1020"/>
      <c r="AU120" s="1045" t="s">
        <v>469</v>
      </c>
      <c r="AV120" s="1046"/>
      <c r="AW120" s="1046"/>
      <c r="AX120" s="1046"/>
      <c r="AY120" s="1047"/>
      <c r="AZ120" s="996" t="s">
        <v>470</v>
      </c>
      <c r="BA120" s="945"/>
      <c r="BB120" s="945"/>
      <c r="BC120" s="945"/>
      <c r="BD120" s="945"/>
      <c r="BE120" s="945"/>
      <c r="BF120" s="945"/>
      <c r="BG120" s="945"/>
      <c r="BH120" s="945"/>
      <c r="BI120" s="945"/>
      <c r="BJ120" s="945"/>
      <c r="BK120" s="945"/>
      <c r="BL120" s="945"/>
      <c r="BM120" s="945"/>
      <c r="BN120" s="945"/>
      <c r="BO120" s="945"/>
      <c r="BP120" s="946"/>
      <c r="BQ120" s="982">
        <v>7219703</v>
      </c>
      <c r="BR120" s="983"/>
      <c r="BS120" s="983"/>
      <c r="BT120" s="983"/>
      <c r="BU120" s="983"/>
      <c r="BV120" s="983">
        <v>7242306</v>
      </c>
      <c r="BW120" s="983"/>
      <c r="BX120" s="983"/>
      <c r="BY120" s="983"/>
      <c r="BZ120" s="983"/>
      <c r="CA120" s="983">
        <v>7343304</v>
      </c>
      <c r="CB120" s="983"/>
      <c r="CC120" s="983"/>
      <c r="CD120" s="983"/>
      <c r="CE120" s="983"/>
      <c r="CF120" s="997">
        <v>408.2</v>
      </c>
      <c r="CG120" s="998"/>
      <c r="CH120" s="998"/>
      <c r="CI120" s="998"/>
      <c r="CJ120" s="998"/>
      <c r="CK120" s="1063" t="s">
        <v>471</v>
      </c>
      <c r="CL120" s="1064"/>
      <c r="CM120" s="1064"/>
      <c r="CN120" s="1064"/>
      <c r="CO120" s="1065"/>
      <c r="CP120" s="1071" t="s">
        <v>472</v>
      </c>
      <c r="CQ120" s="1072"/>
      <c r="CR120" s="1072"/>
      <c r="CS120" s="1072"/>
      <c r="CT120" s="1072"/>
      <c r="CU120" s="1072"/>
      <c r="CV120" s="1072"/>
      <c r="CW120" s="1072"/>
      <c r="CX120" s="1072"/>
      <c r="CY120" s="1072"/>
      <c r="CZ120" s="1072"/>
      <c r="DA120" s="1072"/>
      <c r="DB120" s="1072"/>
      <c r="DC120" s="1072"/>
      <c r="DD120" s="1072"/>
      <c r="DE120" s="1072"/>
      <c r="DF120" s="1073"/>
      <c r="DG120" s="982">
        <v>347554</v>
      </c>
      <c r="DH120" s="983"/>
      <c r="DI120" s="983"/>
      <c r="DJ120" s="983"/>
      <c r="DK120" s="983"/>
      <c r="DL120" s="983">
        <v>308237</v>
      </c>
      <c r="DM120" s="983"/>
      <c r="DN120" s="983"/>
      <c r="DO120" s="983"/>
      <c r="DP120" s="983"/>
      <c r="DQ120" s="983">
        <v>259546</v>
      </c>
      <c r="DR120" s="983"/>
      <c r="DS120" s="983"/>
      <c r="DT120" s="983"/>
      <c r="DU120" s="983"/>
      <c r="DV120" s="984">
        <v>14.4</v>
      </c>
      <c r="DW120" s="984"/>
      <c r="DX120" s="984"/>
      <c r="DY120" s="984"/>
      <c r="DZ120" s="985"/>
    </row>
    <row r="121" spans="1:130" s="247" customFormat="1" ht="26.25" customHeight="1" x14ac:dyDescent="0.15">
      <c r="A121" s="1115"/>
      <c r="B121" s="1002"/>
      <c r="C121" s="1023" t="s">
        <v>473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468</v>
      </c>
      <c r="AB121" s="1015"/>
      <c r="AC121" s="1015"/>
      <c r="AD121" s="1015"/>
      <c r="AE121" s="1016"/>
      <c r="AF121" s="1017" t="s">
        <v>468</v>
      </c>
      <c r="AG121" s="1015"/>
      <c r="AH121" s="1015"/>
      <c r="AI121" s="1015"/>
      <c r="AJ121" s="1016"/>
      <c r="AK121" s="1017" t="s">
        <v>468</v>
      </c>
      <c r="AL121" s="1015"/>
      <c r="AM121" s="1015"/>
      <c r="AN121" s="1015"/>
      <c r="AO121" s="1016"/>
      <c r="AP121" s="1018" t="s">
        <v>468</v>
      </c>
      <c r="AQ121" s="1019"/>
      <c r="AR121" s="1019"/>
      <c r="AS121" s="1019"/>
      <c r="AT121" s="1020"/>
      <c r="AU121" s="1048"/>
      <c r="AV121" s="1049"/>
      <c r="AW121" s="1049"/>
      <c r="AX121" s="1049"/>
      <c r="AY121" s="1050"/>
      <c r="AZ121" s="1005" t="s">
        <v>474</v>
      </c>
      <c r="BA121" s="1006"/>
      <c r="BB121" s="1006"/>
      <c r="BC121" s="1006"/>
      <c r="BD121" s="1006"/>
      <c r="BE121" s="1006"/>
      <c r="BF121" s="1006"/>
      <c r="BG121" s="1006"/>
      <c r="BH121" s="1006"/>
      <c r="BI121" s="1006"/>
      <c r="BJ121" s="1006"/>
      <c r="BK121" s="1006"/>
      <c r="BL121" s="1006"/>
      <c r="BM121" s="1006"/>
      <c r="BN121" s="1006"/>
      <c r="BO121" s="1006"/>
      <c r="BP121" s="1007"/>
      <c r="BQ121" s="975" t="s">
        <v>468</v>
      </c>
      <c r="BR121" s="976"/>
      <c r="BS121" s="976"/>
      <c r="BT121" s="976"/>
      <c r="BU121" s="976"/>
      <c r="BV121" s="976" t="s">
        <v>468</v>
      </c>
      <c r="BW121" s="976"/>
      <c r="BX121" s="976"/>
      <c r="BY121" s="976"/>
      <c r="BZ121" s="976"/>
      <c r="CA121" s="976" t="s">
        <v>468</v>
      </c>
      <c r="CB121" s="976"/>
      <c r="CC121" s="976"/>
      <c r="CD121" s="976"/>
      <c r="CE121" s="976"/>
      <c r="CF121" s="970" t="s">
        <v>468</v>
      </c>
      <c r="CG121" s="971"/>
      <c r="CH121" s="971"/>
      <c r="CI121" s="971"/>
      <c r="CJ121" s="971"/>
      <c r="CK121" s="1066"/>
      <c r="CL121" s="1067"/>
      <c r="CM121" s="1067"/>
      <c r="CN121" s="1067"/>
      <c r="CO121" s="1068"/>
      <c r="CP121" s="1076" t="s">
        <v>475</v>
      </c>
      <c r="CQ121" s="1077"/>
      <c r="CR121" s="1077"/>
      <c r="CS121" s="1077"/>
      <c r="CT121" s="1077"/>
      <c r="CU121" s="1077"/>
      <c r="CV121" s="1077"/>
      <c r="CW121" s="1077"/>
      <c r="CX121" s="1077"/>
      <c r="CY121" s="1077"/>
      <c r="CZ121" s="1077"/>
      <c r="DA121" s="1077"/>
      <c r="DB121" s="1077"/>
      <c r="DC121" s="1077"/>
      <c r="DD121" s="1077"/>
      <c r="DE121" s="1077"/>
      <c r="DF121" s="1078"/>
      <c r="DG121" s="975">
        <v>129108</v>
      </c>
      <c r="DH121" s="976"/>
      <c r="DI121" s="976"/>
      <c r="DJ121" s="976"/>
      <c r="DK121" s="976"/>
      <c r="DL121" s="976">
        <v>111037</v>
      </c>
      <c r="DM121" s="976"/>
      <c r="DN121" s="976"/>
      <c r="DO121" s="976"/>
      <c r="DP121" s="976"/>
      <c r="DQ121" s="976">
        <v>136051</v>
      </c>
      <c r="DR121" s="976"/>
      <c r="DS121" s="976"/>
      <c r="DT121" s="976"/>
      <c r="DU121" s="976"/>
      <c r="DV121" s="977">
        <v>7.6</v>
      </c>
      <c r="DW121" s="977"/>
      <c r="DX121" s="977"/>
      <c r="DY121" s="977"/>
      <c r="DZ121" s="978"/>
    </row>
    <row r="122" spans="1:130" s="247" customFormat="1" ht="26.25" customHeight="1" x14ac:dyDescent="0.15">
      <c r="A122" s="1115"/>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468</v>
      </c>
      <c r="AB122" s="1015"/>
      <c r="AC122" s="1015"/>
      <c r="AD122" s="1015"/>
      <c r="AE122" s="1016"/>
      <c r="AF122" s="1017" t="s">
        <v>468</v>
      </c>
      <c r="AG122" s="1015"/>
      <c r="AH122" s="1015"/>
      <c r="AI122" s="1015"/>
      <c r="AJ122" s="1016"/>
      <c r="AK122" s="1017" t="s">
        <v>468</v>
      </c>
      <c r="AL122" s="1015"/>
      <c r="AM122" s="1015"/>
      <c r="AN122" s="1015"/>
      <c r="AO122" s="1016"/>
      <c r="AP122" s="1018" t="s">
        <v>468</v>
      </c>
      <c r="AQ122" s="1019"/>
      <c r="AR122" s="1019"/>
      <c r="AS122" s="1019"/>
      <c r="AT122" s="1020"/>
      <c r="AU122" s="1048"/>
      <c r="AV122" s="1049"/>
      <c r="AW122" s="1049"/>
      <c r="AX122" s="1049"/>
      <c r="AY122" s="1050"/>
      <c r="AZ122" s="1030" t="s">
        <v>476</v>
      </c>
      <c r="BA122" s="1021"/>
      <c r="BB122" s="1021"/>
      <c r="BC122" s="1021"/>
      <c r="BD122" s="1021"/>
      <c r="BE122" s="1021"/>
      <c r="BF122" s="1021"/>
      <c r="BG122" s="1021"/>
      <c r="BH122" s="1021"/>
      <c r="BI122" s="1021"/>
      <c r="BJ122" s="1021"/>
      <c r="BK122" s="1021"/>
      <c r="BL122" s="1021"/>
      <c r="BM122" s="1021"/>
      <c r="BN122" s="1021"/>
      <c r="BO122" s="1021"/>
      <c r="BP122" s="1022"/>
      <c r="BQ122" s="1053">
        <v>4189591</v>
      </c>
      <c r="BR122" s="1054"/>
      <c r="BS122" s="1054"/>
      <c r="BT122" s="1054"/>
      <c r="BU122" s="1054"/>
      <c r="BV122" s="1054">
        <v>4158868</v>
      </c>
      <c r="BW122" s="1054"/>
      <c r="BX122" s="1054"/>
      <c r="BY122" s="1054"/>
      <c r="BZ122" s="1054"/>
      <c r="CA122" s="1054">
        <v>4062320</v>
      </c>
      <c r="CB122" s="1054"/>
      <c r="CC122" s="1054"/>
      <c r="CD122" s="1054"/>
      <c r="CE122" s="1054"/>
      <c r="CF122" s="1074">
        <v>225.8</v>
      </c>
      <c r="CG122" s="1075"/>
      <c r="CH122" s="1075"/>
      <c r="CI122" s="1075"/>
      <c r="CJ122" s="1075"/>
      <c r="CK122" s="1066"/>
      <c r="CL122" s="1067"/>
      <c r="CM122" s="1067"/>
      <c r="CN122" s="1067"/>
      <c r="CO122" s="1068"/>
      <c r="CP122" s="1076" t="s">
        <v>477</v>
      </c>
      <c r="CQ122" s="1077"/>
      <c r="CR122" s="1077"/>
      <c r="CS122" s="1077"/>
      <c r="CT122" s="1077"/>
      <c r="CU122" s="1077"/>
      <c r="CV122" s="1077"/>
      <c r="CW122" s="1077"/>
      <c r="CX122" s="1077"/>
      <c r="CY122" s="1077"/>
      <c r="CZ122" s="1077"/>
      <c r="DA122" s="1077"/>
      <c r="DB122" s="1077"/>
      <c r="DC122" s="1077"/>
      <c r="DD122" s="1077"/>
      <c r="DE122" s="1077"/>
      <c r="DF122" s="1078"/>
      <c r="DG122" s="975" t="s">
        <v>468</v>
      </c>
      <c r="DH122" s="976"/>
      <c r="DI122" s="976"/>
      <c r="DJ122" s="976"/>
      <c r="DK122" s="976"/>
      <c r="DL122" s="976" t="s">
        <v>468</v>
      </c>
      <c r="DM122" s="976"/>
      <c r="DN122" s="976"/>
      <c r="DO122" s="976"/>
      <c r="DP122" s="976"/>
      <c r="DQ122" s="976" t="s">
        <v>468</v>
      </c>
      <c r="DR122" s="976"/>
      <c r="DS122" s="976"/>
      <c r="DT122" s="976"/>
      <c r="DU122" s="976"/>
      <c r="DV122" s="977" t="s">
        <v>468</v>
      </c>
      <c r="DW122" s="977"/>
      <c r="DX122" s="977"/>
      <c r="DY122" s="977"/>
      <c r="DZ122" s="978"/>
    </row>
    <row r="123" spans="1:130" s="247" customFormat="1" ht="26.25" customHeight="1" x14ac:dyDescent="0.15">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468</v>
      </c>
      <c r="AB123" s="1015"/>
      <c r="AC123" s="1015"/>
      <c r="AD123" s="1015"/>
      <c r="AE123" s="1016"/>
      <c r="AF123" s="1017" t="s">
        <v>468</v>
      </c>
      <c r="AG123" s="1015"/>
      <c r="AH123" s="1015"/>
      <c r="AI123" s="1015"/>
      <c r="AJ123" s="1016"/>
      <c r="AK123" s="1017" t="s">
        <v>468</v>
      </c>
      <c r="AL123" s="1015"/>
      <c r="AM123" s="1015"/>
      <c r="AN123" s="1015"/>
      <c r="AO123" s="1016"/>
      <c r="AP123" s="1018" t="s">
        <v>468</v>
      </c>
      <c r="AQ123" s="1019"/>
      <c r="AR123" s="1019"/>
      <c r="AS123" s="1019"/>
      <c r="AT123" s="1020"/>
      <c r="AU123" s="1051"/>
      <c r="AV123" s="1052"/>
      <c r="AW123" s="1052"/>
      <c r="AX123" s="1052"/>
      <c r="AY123" s="1052"/>
      <c r="AZ123" s="278" t="s">
        <v>190</v>
      </c>
      <c r="BA123" s="278"/>
      <c r="BB123" s="278"/>
      <c r="BC123" s="278"/>
      <c r="BD123" s="278"/>
      <c r="BE123" s="278"/>
      <c r="BF123" s="278"/>
      <c r="BG123" s="278"/>
      <c r="BH123" s="278"/>
      <c r="BI123" s="278"/>
      <c r="BJ123" s="278"/>
      <c r="BK123" s="278"/>
      <c r="BL123" s="278"/>
      <c r="BM123" s="278"/>
      <c r="BN123" s="278"/>
      <c r="BO123" s="1031" t="s">
        <v>478</v>
      </c>
      <c r="BP123" s="1062"/>
      <c r="BQ123" s="1121">
        <v>11409294</v>
      </c>
      <c r="BR123" s="1122"/>
      <c r="BS123" s="1122"/>
      <c r="BT123" s="1122"/>
      <c r="BU123" s="1122"/>
      <c r="BV123" s="1122">
        <v>11401174</v>
      </c>
      <c r="BW123" s="1122"/>
      <c r="BX123" s="1122"/>
      <c r="BY123" s="1122"/>
      <c r="BZ123" s="1122"/>
      <c r="CA123" s="1122">
        <v>11405624</v>
      </c>
      <c r="CB123" s="1122"/>
      <c r="CC123" s="1122"/>
      <c r="CD123" s="1122"/>
      <c r="CE123" s="1122"/>
      <c r="CF123" s="1055"/>
      <c r="CG123" s="1056"/>
      <c r="CH123" s="1056"/>
      <c r="CI123" s="1056"/>
      <c r="CJ123" s="1057"/>
      <c r="CK123" s="1066"/>
      <c r="CL123" s="1067"/>
      <c r="CM123" s="1067"/>
      <c r="CN123" s="1067"/>
      <c r="CO123" s="1068"/>
      <c r="CP123" s="1076" t="s">
        <v>479</v>
      </c>
      <c r="CQ123" s="1077"/>
      <c r="CR123" s="1077"/>
      <c r="CS123" s="1077"/>
      <c r="CT123" s="1077"/>
      <c r="CU123" s="1077"/>
      <c r="CV123" s="1077"/>
      <c r="CW123" s="1077"/>
      <c r="CX123" s="1077"/>
      <c r="CY123" s="1077"/>
      <c r="CZ123" s="1077"/>
      <c r="DA123" s="1077"/>
      <c r="DB123" s="1077"/>
      <c r="DC123" s="1077"/>
      <c r="DD123" s="1077"/>
      <c r="DE123" s="1077"/>
      <c r="DF123" s="1078"/>
      <c r="DG123" s="1014" t="s">
        <v>468</v>
      </c>
      <c r="DH123" s="1015"/>
      <c r="DI123" s="1015"/>
      <c r="DJ123" s="1015"/>
      <c r="DK123" s="1016"/>
      <c r="DL123" s="1017" t="s">
        <v>480</v>
      </c>
      <c r="DM123" s="1015"/>
      <c r="DN123" s="1015"/>
      <c r="DO123" s="1015"/>
      <c r="DP123" s="1016"/>
      <c r="DQ123" s="1017" t="s">
        <v>468</v>
      </c>
      <c r="DR123" s="1015"/>
      <c r="DS123" s="1015"/>
      <c r="DT123" s="1015"/>
      <c r="DU123" s="1016"/>
      <c r="DV123" s="1018" t="s">
        <v>468</v>
      </c>
      <c r="DW123" s="1019"/>
      <c r="DX123" s="1019"/>
      <c r="DY123" s="1019"/>
      <c r="DZ123" s="1020"/>
    </row>
    <row r="124" spans="1:130" s="247" customFormat="1" ht="26.25" customHeight="1" thickBot="1" x14ac:dyDescent="0.2">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468</v>
      </c>
      <c r="AB124" s="1015"/>
      <c r="AC124" s="1015"/>
      <c r="AD124" s="1015"/>
      <c r="AE124" s="1016"/>
      <c r="AF124" s="1017" t="s">
        <v>468</v>
      </c>
      <c r="AG124" s="1015"/>
      <c r="AH124" s="1015"/>
      <c r="AI124" s="1015"/>
      <c r="AJ124" s="1016"/>
      <c r="AK124" s="1017" t="s">
        <v>480</v>
      </c>
      <c r="AL124" s="1015"/>
      <c r="AM124" s="1015"/>
      <c r="AN124" s="1015"/>
      <c r="AO124" s="1016"/>
      <c r="AP124" s="1018" t="s">
        <v>468</v>
      </c>
      <c r="AQ124" s="1019"/>
      <c r="AR124" s="1019"/>
      <c r="AS124" s="1019"/>
      <c r="AT124" s="1020"/>
      <c r="AU124" s="1117" t="s">
        <v>481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480</v>
      </c>
      <c r="BR124" s="1084"/>
      <c r="BS124" s="1084"/>
      <c r="BT124" s="1084"/>
      <c r="BU124" s="1084"/>
      <c r="BV124" s="1084" t="s">
        <v>480</v>
      </c>
      <c r="BW124" s="1084"/>
      <c r="BX124" s="1084"/>
      <c r="BY124" s="1084"/>
      <c r="BZ124" s="1084"/>
      <c r="CA124" s="1084" t="s">
        <v>480</v>
      </c>
      <c r="CB124" s="1084"/>
      <c r="CC124" s="1084"/>
      <c r="CD124" s="1084"/>
      <c r="CE124" s="1084"/>
      <c r="CF124" s="1085"/>
      <c r="CG124" s="1086"/>
      <c r="CH124" s="1086"/>
      <c r="CI124" s="1086"/>
      <c r="CJ124" s="1087"/>
      <c r="CK124" s="1069"/>
      <c r="CL124" s="1069"/>
      <c r="CM124" s="1069"/>
      <c r="CN124" s="1069"/>
      <c r="CO124" s="1070"/>
      <c r="CP124" s="1076" t="s">
        <v>482</v>
      </c>
      <c r="CQ124" s="1077"/>
      <c r="CR124" s="1077"/>
      <c r="CS124" s="1077"/>
      <c r="CT124" s="1077"/>
      <c r="CU124" s="1077"/>
      <c r="CV124" s="1077"/>
      <c r="CW124" s="1077"/>
      <c r="CX124" s="1077"/>
      <c r="CY124" s="1077"/>
      <c r="CZ124" s="1077"/>
      <c r="DA124" s="1077"/>
      <c r="DB124" s="1077"/>
      <c r="DC124" s="1077"/>
      <c r="DD124" s="1077"/>
      <c r="DE124" s="1077"/>
      <c r="DF124" s="1078"/>
      <c r="DG124" s="1061" t="s">
        <v>140</v>
      </c>
      <c r="DH124" s="1040"/>
      <c r="DI124" s="1040"/>
      <c r="DJ124" s="1040"/>
      <c r="DK124" s="1041"/>
      <c r="DL124" s="1039" t="s">
        <v>140</v>
      </c>
      <c r="DM124" s="1040"/>
      <c r="DN124" s="1040"/>
      <c r="DO124" s="1040"/>
      <c r="DP124" s="1041"/>
      <c r="DQ124" s="1039" t="s">
        <v>140</v>
      </c>
      <c r="DR124" s="1040"/>
      <c r="DS124" s="1040"/>
      <c r="DT124" s="1040"/>
      <c r="DU124" s="1041"/>
      <c r="DV124" s="1042" t="s">
        <v>140</v>
      </c>
      <c r="DW124" s="1043"/>
      <c r="DX124" s="1043"/>
      <c r="DY124" s="1043"/>
      <c r="DZ124" s="1044"/>
    </row>
    <row r="125" spans="1:130" s="247" customFormat="1" ht="26.25" customHeight="1" x14ac:dyDescent="0.15">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140</v>
      </c>
      <c r="AB125" s="1015"/>
      <c r="AC125" s="1015"/>
      <c r="AD125" s="1015"/>
      <c r="AE125" s="1016"/>
      <c r="AF125" s="1017" t="s">
        <v>140</v>
      </c>
      <c r="AG125" s="1015"/>
      <c r="AH125" s="1015"/>
      <c r="AI125" s="1015"/>
      <c r="AJ125" s="1016"/>
      <c r="AK125" s="1017" t="s">
        <v>140</v>
      </c>
      <c r="AL125" s="1015"/>
      <c r="AM125" s="1015"/>
      <c r="AN125" s="1015"/>
      <c r="AO125" s="1016"/>
      <c r="AP125" s="1018" t="s">
        <v>140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483</v>
      </c>
      <c r="CL125" s="1064"/>
      <c r="CM125" s="1064"/>
      <c r="CN125" s="1064"/>
      <c r="CO125" s="1065"/>
      <c r="CP125" s="996" t="s">
        <v>484</v>
      </c>
      <c r="CQ125" s="945"/>
      <c r="CR125" s="945"/>
      <c r="CS125" s="945"/>
      <c r="CT125" s="945"/>
      <c r="CU125" s="945"/>
      <c r="CV125" s="945"/>
      <c r="CW125" s="945"/>
      <c r="CX125" s="945"/>
      <c r="CY125" s="945"/>
      <c r="CZ125" s="945"/>
      <c r="DA125" s="945"/>
      <c r="DB125" s="945"/>
      <c r="DC125" s="945"/>
      <c r="DD125" s="945"/>
      <c r="DE125" s="945"/>
      <c r="DF125" s="946"/>
      <c r="DG125" s="982" t="s">
        <v>140</v>
      </c>
      <c r="DH125" s="983"/>
      <c r="DI125" s="983"/>
      <c r="DJ125" s="983"/>
      <c r="DK125" s="983"/>
      <c r="DL125" s="983" t="s">
        <v>140</v>
      </c>
      <c r="DM125" s="983"/>
      <c r="DN125" s="983"/>
      <c r="DO125" s="983"/>
      <c r="DP125" s="983"/>
      <c r="DQ125" s="983" t="s">
        <v>140</v>
      </c>
      <c r="DR125" s="983"/>
      <c r="DS125" s="983"/>
      <c r="DT125" s="983"/>
      <c r="DU125" s="983"/>
      <c r="DV125" s="984" t="s">
        <v>140</v>
      </c>
      <c r="DW125" s="984"/>
      <c r="DX125" s="984"/>
      <c r="DY125" s="984"/>
      <c r="DZ125" s="985"/>
    </row>
    <row r="126" spans="1:130" s="247" customFormat="1" ht="26.25" customHeight="1" thickBot="1" x14ac:dyDescent="0.2">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140</v>
      </c>
      <c r="AB126" s="1015"/>
      <c r="AC126" s="1015"/>
      <c r="AD126" s="1015"/>
      <c r="AE126" s="1016"/>
      <c r="AF126" s="1017" t="s">
        <v>140</v>
      </c>
      <c r="AG126" s="1015"/>
      <c r="AH126" s="1015"/>
      <c r="AI126" s="1015"/>
      <c r="AJ126" s="1016"/>
      <c r="AK126" s="1017" t="s">
        <v>140</v>
      </c>
      <c r="AL126" s="1015"/>
      <c r="AM126" s="1015"/>
      <c r="AN126" s="1015"/>
      <c r="AO126" s="1016"/>
      <c r="AP126" s="1018" t="s">
        <v>140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485</v>
      </c>
      <c r="CQ126" s="1006"/>
      <c r="CR126" s="1006"/>
      <c r="CS126" s="1006"/>
      <c r="CT126" s="1006"/>
      <c r="CU126" s="1006"/>
      <c r="CV126" s="1006"/>
      <c r="CW126" s="1006"/>
      <c r="CX126" s="1006"/>
      <c r="CY126" s="1006"/>
      <c r="CZ126" s="1006"/>
      <c r="DA126" s="1006"/>
      <c r="DB126" s="1006"/>
      <c r="DC126" s="1006"/>
      <c r="DD126" s="1006"/>
      <c r="DE126" s="1006"/>
      <c r="DF126" s="1007"/>
      <c r="DG126" s="975" t="s">
        <v>140</v>
      </c>
      <c r="DH126" s="976"/>
      <c r="DI126" s="976"/>
      <c r="DJ126" s="976"/>
      <c r="DK126" s="976"/>
      <c r="DL126" s="976" t="s">
        <v>140</v>
      </c>
      <c r="DM126" s="976"/>
      <c r="DN126" s="976"/>
      <c r="DO126" s="976"/>
      <c r="DP126" s="976"/>
      <c r="DQ126" s="976" t="s">
        <v>140</v>
      </c>
      <c r="DR126" s="976"/>
      <c r="DS126" s="976"/>
      <c r="DT126" s="976"/>
      <c r="DU126" s="976"/>
      <c r="DV126" s="977" t="s">
        <v>140</v>
      </c>
      <c r="DW126" s="977"/>
      <c r="DX126" s="977"/>
      <c r="DY126" s="977"/>
      <c r="DZ126" s="978"/>
    </row>
    <row r="127" spans="1:130" s="247" customFormat="1" ht="26.25" customHeight="1" x14ac:dyDescent="0.15">
      <c r="A127" s="1116"/>
      <c r="B127" s="1004"/>
      <c r="C127" s="1058" t="s">
        <v>486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140</v>
      </c>
      <c r="AB127" s="1015"/>
      <c r="AC127" s="1015"/>
      <c r="AD127" s="1015"/>
      <c r="AE127" s="1016"/>
      <c r="AF127" s="1017" t="s">
        <v>140</v>
      </c>
      <c r="AG127" s="1015"/>
      <c r="AH127" s="1015"/>
      <c r="AI127" s="1015"/>
      <c r="AJ127" s="1016"/>
      <c r="AK127" s="1017" t="s">
        <v>140</v>
      </c>
      <c r="AL127" s="1015"/>
      <c r="AM127" s="1015"/>
      <c r="AN127" s="1015"/>
      <c r="AO127" s="1016"/>
      <c r="AP127" s="1018" t="s">
        <v>140</v>
      </c>
      <c r="AQ127" s="1019"/>
      <c r="AR127" s="1019"/>
      <c r="AS127" s="1019"/>
      <c r="AT127" s="1020"/>
      <c r="AU127" s="283"/>
      <c r="AV127" s="283"/>
      <c r="AW127" s="283"/>
      <c r="AX127" s="1088" t="s">
        <v>487</v>
      </c>
      <c r="AY127" s="1089"/>
      <c r="AZ127" s="1089"/>
      <c r="BA127" s="1089"/>
      <c r="BB127" s="1089"/>
      <c r="BC127" s="1089"/>
      <c r="BD127" s="1089"/>
      <c r="BE127" s="1090"/>
      <c r="BF127" s="1091" t="s">
        <v>488</v>
      </c>
      <c r="BG127" s="1089"/>
      <c r="BH127" s="1089"/>
      <c r="BI127" s="1089"/>
      <c r="BJ127" s="1089"/>
      <c r="BK127" s="1089"/>
      <c r="BL127" s="1090"/>
      <c r="BM127" s="1091" t="s">
        <v>489</v>
      </c>
      <c r="BN127" s="1089"/>
      <c r="BO127" s="1089"/>
      <c r="BP127" s="1089"/>
      <c r="BQ127" s="1089"/>
      <c r="BR127" s="1089"/>
      <c r="BS127" s="1090"/>
      <c r="BT127" s="1091" t="s">
        <v>490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491</v>
      </c>
      <c r="CQ127" s="1006"/>
      <c r="CR127" s="1006"/>
      <c r="CS127" s="1006"/>
      <c r="CT127" s="1006"/>
      <c r="CU127" s="1006"/>
      <c r="CV127" s="1006"/>
      <c r="CW127" s="1006"/>
      <c r="CX127" s="1006"/>
      <c r="CY127" s="1006"/>
      <c r="CZ127" s="1006"/>
      <c r="DA127" s="1006"/>
      <c r="DB127" s="1006"/>
      <c r="DC127" s="1006"/>
      <c r="DD127" s="1006"/>
      <c r="DE127" s="1006"/>
      <c r="DF127" s="1007"/>
      <c r="DG127" s="975" t="s">
        <v>140</v>
      </c>
      <c r="DH127" s="976"/>
      <c r="DI127" s="976"/>
      <c r="DJ127" s="976"/>
      <c r="DK127" s="976"/>
      <c r="DL127" s="976" t="s">
        <v>140</v>
      </c>
      <c r="DM127" s="976"/>
      <c r="DN127" s="976"/>
      <c r="DO127" s="976"/>
      <c r="DP127" s="976"/>
      <c r="DQ127" s="976" t="s">
        <v>140</v>
      </c>
      <c r="DR127" s="976"/>
      <c r="DS127" s="976"/>
      <c r="DT127" s="976"/>
      <c r="DU127" s="976"/>
      <c r="DV127" s="977" t="s">
        <v>140</v>
      </c>
      <c r="DW127" s="977"/>
      <c r="DX127" s="977"/>
      <c r="DY127" s="977"/>
      <c r="DZ127" s="978"/>
    </row>
    <row r="128" spans="1:130" s="247" customFormat="1" ht="26.25" customHeight="1" thickBot="1" x14ac:dyDescent="0.2">
      <c r="A128" s="1099" t="s">
        <v>492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493</v>
      </c>
      <c r="X128" s="1101"/>
      <c r="Y128" s="1101"/>
      <c r="Z128" s="1102"/>
      <c r="AA128" s="1103" t="s">
        <v>140</v>
      </c>
      <c r="AB128" s="1104"/>
      <c r="AC128" s="1104"/>
      <c r="AD128" s="1104"/>
      <c r="AE128" s="1105"/>
      <c r="AF128" s="1106" t="s">
        <v>140</v>
      </c>
      <c r="AG128" s="1104"/>
      <c r="AH128" s="1104"/>
      <c r="AI128" s="1104"/>
      <c r="AJ128" s="1105"/>
      <c r="AK128" s="1106" t="s">
        <v>140</v>
      </c>
      <c r="AL128" s="1104"/>
      <c r="AM128" s="1104"/>
      <c r="AN128" s="1104"/>
      <c r="AO128" s="1105"/>
      <c r="AP128" s="1107"/>
      <c r="AQ128" s="1108"/>
      <c r="AR128" s="1108"/>
      <c r="AS128" s="1108"/>
      <c r="AT128" s="1109"/>
      <c r="AU128" s="283"/>
      <c r="AV128" s="283"/>
      <c r="AW128" s="283"/>
      <c r="AX128" s="944" t="s">
        <v>494</v>
      </c>
      <c r="AY128" s="945"/>
      <c r="AZ128" s="945"/>
      <c r="BA128" s="945"/>
      <c r="BB128" s="945"/>
      <c r="BC128" s="945"/>
      <c r="BD128" s="945"/>
      <c r="BE128" s="946"/>
      <c r="BF128" s="1110" t="s">
        <v>495</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496</v>
      </c>
      <c r="CQ128" s="1093"/>
      <c r="CR128" s="1093"/>
      <c r="CS128" s="1093"/>
      <c r="CT128" s="1093"/>
      <c r="CU128" s="1093"/>
      <c r="CV128" s="1093"/>
      <c r="CW128" s="1093"/>
      <c r="CX128" s="1093"/>
      <c r="CY128" s="1093"/>
      <c r="CZ128" s="1093"/>
      <c r="DA128" s="1093"/>
      <c r="DB128" s="1093"/>
      <c r="DC128" s="1093"/>
      <c r="DD128" s="1093"/>
      <c r="DE128" s="1093"/>
      <c r="DF128" s="1094"/>
      <c r="DG128" s="1095" t="s">
        <v>497</v>
      </c>
      <c r="DH128" s="1096"/>
      <c r="DI128" s="1096"/>
      <c r="DJ128" s="1096"/>
      <c r="DK128" s="1096"/>
      <c r="DL128" s="1096" t="s">
        <v>497</v>
      </c>
      <c r="DM128" s="1096"/>
      <c r="DN128" s="1096"/>
      <c r="DO128" s="1096"/>
      <c r="DP128" s="1096"/>
      <c r="DQ128" s="1096" t="s">
        <v>468</v>
      </c>
      <c r="DR128" s="1096"/>
      <c r="DS128" s="1096"/>
      <c r="DT128" s="1096"/>
      <c r="DU128" s="1096"/>
      <c r="DV128" s="1097" t="s">
        <v>468</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498</v>
      </c>
      <c r="X129" s="1130"/>
      <c r="Y129" s="1130"/>
      <c r="Z129" s="1131"/>
      <c r="AA129" s="1014">
        <v>2389716</v>
      </c>
      <c r="AB129" s="1015"/>
      <c r="AC129" s="1015"/>
      <c r="AD129" s="1015"/>
      <c r="AE129" s="1016"/>
      <c r="AF129" s="1017">
        <v>2267643</v>
      </c>
      <c r="AG129" s="1015"/>
      <c r="AH129" s="1015"/>
      <c r="AI129" s="1015"/>
      <c r="AJ129" s="1016"/>
      <c r="AK129" s="1017">
        <v>2294263</v>
      </c>
      <c r="AL129" s="1015"/>
      <c r="AM129" s="1015"/>
      <c r="AN129" s="1015"/>
      <c r="AO129" s="1016"/>
      <c r="AP129" s="1132"/>
      <c r="AQ129" s="1133"/>
      <c r="AR129" s="1133"/>
      <c r="AS129" s="1133"/>
      <c r="AT129" s="1134"/>
      <c r="AU129" s="285"/>
      <c r="AV129" s="285"/>
      <c r="AW129" s="285"/>
      <c r="AX129" s="1123" t="s">
        <v>499</v>
      </c>
      <c r="AY129" s="1006"/>
      <c r="AZ129" s="1006"/>
      <c r="BA129" s="1006"/>
      <c r="BB129" s="1006"/>
      <c r="BC129" s="1006"/>
      <c r="BD129" s="1006"/>
      <c r="BE129" s="1007"/>
      <c r="BF129" s="1124" t="s">
        <v>500</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536875</v>
      </c>
      <c r="AB130" s="1015"/>
      <c r="AC130" s="1015"/>
      <c r="AD130" s="1015"/>
      <c r="AE130" s="1016"/>
      <c r="AF130" s="1017">
        <v>483524</v>
      </c>
      <c r="AG130" s="1015"/>
      <c r="AH130" s="1015"/>
      <c r="AI130" s="1015"/>
      <c r="AJ130" s="1016"/>
      <c r="AK130" s="1017">
        <v>495461</v>
      </c>
      <c r="AL130" s="1015"/>
      <c r="AM130" s="1015"/>
      <c r="AN130" s="1015"/>
      <c r="AO130" s="1016"/>
      <c r="AP130" s="1132"/>
      <c r="AQ130" s="1133"/>
      <c r="AR130" s="1133"/>
      <c r="AS130" s="1133"/>
      <c r="AT130" s="1134"/>
      <c r="AU130" s="285"/>
      <c r="AV130" s="285"/>
      <c r="AW130" s="285"/>
      <c r="AX130" s="1123" t="s">
        <v>503</v>
      </c>
      <c r="AY130" s="1006"/>
      <c r="AZ130" s="1006"/>
      <c r="BA130" s="1006"/>
      <c r="BB130" s="1006"/>
      <c r="BC130" s="1006"/>
      <c r="BD130" s="1006"/>
      <c r="BE130" s="1007"/>
      <c r="BF130" s="1160">
        <v>0</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1852841</v>
      </c>
      <c r="AB131" s="1040"/>
      <c r="AC131" s="1040"/>
      <c r="AD131" s="1040"/>
      <c r="AE131" s="1041"/>
      <c r="AF131" s="1039">
        <v>1784119</v>
      </c>
      <c r="AG131" s="1040"/>
      <c r="AH131" s="1040"/>
      <c r="AI131" s="1040"/>
      <c r="AJ131" s="1041"/>
      <c r="AK131" s="1039">
        <v>1798802</v>
      </c>
      <c r="AL131" s="1040"/>
      <c r="AM131" s="1040"/>
      <c r="AN131" s="1040"/>
      <c r="AO131" s="1041"/>
      <c r="AP131" s="1170"/>
      <c r="AQ131" s="1171"/>
      <c r="AR131" s="1171"/>
      <c r="AS131" s="1171"/>
      <c r="AT131" s="1172"/>
      <c r="AU131" s="285"/>
      <c r="AV131" s="285"/>
      <c r="AW131" s="285"/>
      <c r="AX131" s="1142" t="s">
        <v>505</v>
      </c>
      <c r="AY131" s="1093"/>
      <c r="AZ131" s="1093"/>
      <c r="BA131" s="1093"/>
      <c r="BB131" s="1093"/>
      <c r="BC131" s="1093"/>
      <c r="BD131" s="1093"/>
      <c r="BE131" s="1094"/>
      <c r="BF131" s="1143" t="s">
        <v>500</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-0.384598571</v>
      </c>
      <c r="AB132" s="1156"/>
      <c r="AC132" s="1156"/>
      <c r="AD132" s="1156"/>
      <c r="AE132" s="1157"/>
      <c r="AF132" s="1158">
        <v>0.13491252500000001</v>
      </c>
      <c r="AG132" s="1156"/>
      <c r="AH132" s="1156"/>
      <c r="AI132" s="1156"/>
      <c r="AJ132" s="1157"/>
      <c r="AK132" s="1158">
        <v>-2.0847207999999999E-2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-0.2</v>
      </c>
      <c r="AB133" s="1139"/>
      <c r="AC133" s="1139"/>
      <c r="AD133" s="1139"/>
      <c r="AE133" s="1140"/>
      <c r="AF133" s="1138">
        <v>-0.1</v>
      </c>
      <c r="AG133" s="1139"/>
      <c r="AH133" s="1139"/>
      <c r="AI133" s="1139"/>
      <c r="AJ133" s="1140"/>
      <c r="AK133" s="1138">
        <v>0</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MqDIo2MZWYHZv10hVK7uUmq4p9Y9BYVQRXTtZkA/R8h/6IG7za0PWQ11EU1djYxIZn+jA/rBLyevv0Iy50lXg==" saltValue="eqKe9K7sUcAsvoZwS39q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topLeftCell="A73" zoomScaleNormal="85" zoomScaleSheetLayoutView="100" workbookViewId="0">
      <selection activeCell="U96" sqref="U9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Wtgz/zMFR2B9JXRXDO0bO1ZzQMr1+v5kxFqD1STlLzbJ+3w0SD4aTvRmZdRw5l6HoJOkObx7H2utGi04IqC8g==" saltValue="D2R3x70n2xzCZqowUzcj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w08MZuSmPwRho6fVOcX87i+gmUdcKcxR6s+/HfumS7eEmcYSGsFSOz4pnkmhFuptVRUfv0g6kuOhCgL4j5MZw==" saltValue="7Lxh/3beHRdfvCuDRKXh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Z74"/>
  <sheetViews>
    <sheetView showGridLines="0" view="pageBreakPreview" topLeftCell="AD1" workbookViewId="0">
      <selection activeCell="AR15" sqref="AR15"/>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517</v>
      </c>
      <c r="AL9" s="1179"/>
      <c r="AM9" s="1179"/>
      <c r="AN9" s="1180"/>
      <c r="AO9" s="313">
        <v>424972</v>
      </c>
      <c r="AP9" s="313">
        <v>136515</v>
      </c>
      <c r="AQ9" s="314">
        <v>198046</v>
      </c>
      <c r="AR9" s="315">
        <v>-31.1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518</v>
      </c>
      <c r="AL10" s="1179"/>
      <c r="AM10" s="1179"/>
      <c r="AN10" s="1180"/>
      <c r="AO10" s="316">
        <v>85344</v>
      </c>
      <c r="AP10" s="316">
        <v>27415</v>
      </c>
      <c r="AQ10" s="317">
        <v>23470</v>
      </c>
      <c r="AR10" s="318">
        <v>16.8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519</v>
      </c>
      <c r="AL11" s="1179"/>
      <c r="AM11" s="1179"/>
      <c r="AN11" s="1180"/>
      <c r="AO11" s="316">
        <v>64574</v>
      </c>
      <c r="AP11" s="316">
        <v>20743</v>
      </c>
      <c r="AQ11" s="317">
        <v>31217</v>
      </c>
      <c r="AR11" s="318">
        <v>-33.6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520</v>
      </c>
      <c r="AL12" s="1179"/>
      <c r="AM12" s="1179"/>
      <c r="AN12" s="1180"/>
      <c r="AO12" s="316" t="s">
        <v>521</v>
      </c>
      <c r="AP12" s="316" t="s">
        <v>521</v>
      </c>
      <c r="AQ12" s="317">
        <v>3147</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522</v>
      </c>
      <c r="AL13" s="1179"/>
      <c r="AM13" s="1179"/>
      <c r="AN13" s="1180"/>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523</v>
      </c>
      <c r="AL14" s="1179"/>
      <c r="AM14" s="1179"/>
      <c r="AN14" s="1180"/>
      <c r="AO14" s="316">
        <v>4404</v>
      </c>
      <c r="AP14" s="316">
        <v>1415</v>
      </c>
      <c r="AQ14" s="317">
        <v>10757</v>
      </c>
      <c r="AR14" s="318">
        <v>-86.8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524</v>
      </c>
      <c r="AL15" s="1179"/>
      <c r="AM15" s="1179"/>
      <c r="AN15" s="1180"/>
      <c r="AO15" s="316">
        <v>30937</v>
      </c>
      <c r="AP15" s="316">
        <v>9938</v>
      </c>
      <c r="AQ15" s="317">
        <v>4810</v>
      </c>
      <c r="AR15" s="318">
        <v>106.6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525</v>
      </c>
      <c r="AL16" s="1182"/>
      <c r="AM16" s="1182"/>
      <c r="AN16" s="1183"/>
      <c r="AO16" s="316">
        <v>-36250</v>
      </c>
      <c r="AP16" s="316">
        <v>-11645</v>
      </c>
      <c r="AQ16" s="317">
        <v>-18847</v>
      </c>
      <c r="AR16" s="318">
        <v>-38.200000000000003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190</v>
      </c>
      <c r="AL17" s="1182"/>
      <c r="AM17" s="1182"/>
      <c r="AN17" s="1183"/>
      <c r="AO17" s="316">
        <v>573981</v>
      </c>
      <c r="AP17" s="316">
        <v>184382</v>
      </c>
      <c r="AQ17" s="317">
        <v>252599</v>
      </c>
      <c r="AR17" s="318">
        <v>-27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530</v>
      </c>
      <c r="AL21" s="1174"/>
      <c r="AM21" s="1174"/>
      <c r="AN21" s="1175"/>
      <c r="AO21" s="328">
        <v>15.74</v>
      </c>
      <c r="AP21" s="329">
        <v>22.36</v>
      </c>
      <c r="AQ21" s="330">
        <v>-6.62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531</v>
      </c>
      <c r="AL22" s="1174"/>
      <c r="AM22" s="1174"/>
      <c r="AN22" s="1175"/>
      <c r="AO22" s="333">
        <v>97.9</v>
      </c>
      <c r="AP22" s="334">
        <v>95.6</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535</v>
      </c>
      <c r="AL32" s="1190"/>
      <c r="AM32" s="1190"/>
      <c r="AN32" s="1191"/>
      <c r="AO32" s="343">
        <v>414020</v>
      </c>
      <c r="AP32" s="343">
        <v>132997</v>
      </c>
      <c r="AQ32" s="344">
        <v>139617</v>
      </c>
      <c r="AR32" s="345">
        <v>-4.7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536</v>
      </c>
      <c r="AL33" s="1190"/>
      <c r="AM33" s="1190"/>
      <c r="AN33" s="1191"/>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537</v>
      </c>
      <c r="AL34" s="1190"/>
      <c r="AM34" s="1190"/>
      <c r="AN34" s="1191"/>
      <c r="AO34" s="343" t="s">
        <v>521</v>
      </c>
      <c r="AP34" s="343" t="s">
        <v>521</v>
      </c>
      <c r="AQ34" s="344">
        <v>5</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538</v>
      </c>
      <c r="AL35" s="1190"/>
      <c r="AM35" s="1190"/>
      <c r="AN35" s="1191"/>
      <c r="AO35" s="343">
        <v>80731</v>
      </c>
      <c r="AP35" s="343">
        <v>25934</v>
      </c>
      <c r="AQ35" s="344">
        <v>32699</v>
      </c>
      <c r="AR35" s="345">
        <v>-20.7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539</v>
      </c>
      <c r="AL36" s="1190"/>
      <c r="AM36" s="1190"/>
      <c r="AN36" s="1191"/>
      <c r="AO36" s="343">
        <v>335</v>
      </c>
      <c r="AP36" s="343">
        <v>108</v>
      </c>
      <c r="AQ36" s="344">
        <v>4068</v>
      </c>
      <c r="AR36" s="345">
        <v>-97.3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540</v>
      </c>
      <c r="AL37" s="1190"/>
      <c r="AM37" s="1190"/>
      <c r="AN37" s="1191"/>
      <c r="AO37" s="343" t="s">
        <v>521</v>
      </c>
      <c r="AP37" s="343" t="s">
        <v>521</v>
      </c>
      <c r="AQ37" s="344">
        <v>1263</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541</v>
      </c>
      <c r="AL38" s="1193"/>
      <c r="AM38" s="1193"/>
      <c r="AN38" s="1194"/>
      <c r="AO38" s="346" t="s">
        <v>521</v>
      </c>
      <c r="AP38" s="346" t="s">
        <v>521</v>
      </c>
      <c r="AQ38" s="347">
        <v>23</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542</v>
      </c>
      <c r="AL39" s="1193"/>
      <c r="AM39" s="1193"/>
      <c r="AN39" s="1194"/>
      <c r="AO39" s="343" t="s">
        <v>521</v>
      </c>
      <c r="AP39" s="343" t="s">
        <v>521</v>
      </c>
      <c r="AQ39" s="344">
        <v>-8148</v>
      </c>
      <c r="AR39" s="345" t="s">
        <v>521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543</v>
      </c>
      <c r="AL40" s="1190"/>
      <c r="AM40" s="1190"/>
      <c r="AN40" s="1191"/>
      <c r="AO40" s="343">
        <v>-495461</v>
      </c>
      <c r="AP40" s="343">
        <v>-159159</v>
      </c>
      <c r="AQ40" s="344">
        <v>-124721</v>
      </c>
      <c r="AR40" s="345">
        <v>27.6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3">
        <v>-375</v>
      </c>
      <c r="AP41" s="343">
        <v>-120</v>
      </c>
      <c r="AQ41" s="344">
        <v>44807</v>
      </c>
      <c r="AR41" s="345">
        <v>-100.3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512</v>
      </c>
      <c r="AN49" s="1186" t="s">
        <v>547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1192558</v>
      </c>
      <c r="AN51" s="365">
        <v>373608</v>
      </c>
      <c r="AO51" s="366">
        <v>28.6</v>
      </c>
      <c r="AP51" s="367">
        <v>280458</v>
      </c>
      <c r="AQ51" s="368">
        <v>-15.8</v>
      </c>
      <c r="AR51" s="369">
        <v>44.4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813036</v>
      </c>
      <c r="AN52" s="373">
        <v>254711</v>
      </c>
      <c r="AO52" s="374">
        <v>23.4</v>
      </c>
      <c r="AP52" s="375">
        <v>127286</v>
      </c>
      <c r="AQ52" s="376">
        <v>0.4</v>
      </c>
      <c r="AR52" s="377">
        <v>23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1237471</v>
      </c>
      <c r="AN53" s="365">
        <v>386952</v>
      </c>
      <c r="AO53" s="366">
        <v>3.6</v>
      </c>
      <c r="AP53" s="367">
        <v>291945</v>
      </c>
      <c r="AQ53" s="368">
        <v>4.0999999999999996</v>
      </c>
      <c r="AR53" s="369">
        <v>-0.5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761436</v>
      </c>
      <c r="AN54" s="373">
        <v>238098</v>
      </c>
      <c r="AO54" s="374">
        <v>-6.5</v>
      </c>
      <c r="AP54" s="375">
        <v>127651</v>
      </c>
      <c r="AQ54" s="376">
        <v>0.3</v>
      </c>
      <c r="AR54" s="377">
        <v>-6.8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1216866</v>
      </c>
      <c r="AN55" s="365">
        <v>383627</v>
      </c>
      <c r="AO55" s="366">
        <v>-0.9</v>
      </c>
      <c r="AP55" s="367">
        <v>291173</v>
      </c>
      <c r="AQ55" s="368">
        <v>-0.3</v>
      </c>
      <c r="AR55" s="369">
        <v>-0.6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823849</v>
      </c>
      <c r="AN56" s="373">
        <v>259725</v>
      </c>
      <c r="AO56" s="374">
        <v>9.1</v>
      </c>
      <c r="AP56" s="375">
        <v>119071</v>
      </c>
      <c r="AQ56" s="376">
        <v>-6.7</v>
      </c>
      <c r="AR56" s="377">
        <v>15.8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807496</v>
      </c>
      <c r="AN57" s="365">
        <v>258399</v>
      </c>
      <c r="AO57" s="366">
        <v>-32.6</v>
      </c>
      <c r="AP57" s="367">
        <v>271581</v>
      </c>
      <c r="AQ57" s="368">
        <v>-6.7</v>
      </c>
      <c r="AR57" s="369">
        <v>-25.9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605360</v>
      </c>
      <c r="AN58" s="373">
        <v>193715</v>
      </c>
      <c r="AO58" s="374">
        <v>-25.4</v>
      </c>
      <c r="AP58" s="375">
        <v>117844</v>
      </c>
      <c r="AQ58" s="376">
        <v>-1</v>
      </c>
      <c r="AR58" s="377">
        <v>-24.4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895387</v>
      </c>
      <c r="AN59" s="365">
        <v>287628</v>
      </c>
      <c r="AO59" s="366">
        <v>11.3</v>
      </c>
      <c r="AP59" s="367">
        <v>268375</v>
      </c>
      <c r="AQ59" s="368">
        <v>-1.2</v>
      </c>
      <c r="AR59" s="369">
        <v>12.5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672305</v>
      </c>
      <c r="AN60" s="373">
        <v>215967</v>
      </c>
      <c r="AO60" s="374">
        <v>11.5</v>
      </c>
      <c r="AP60" s="375">
        <v>119602</v>
      </c>
      <c r="AQ60" s="376">
        <v>1.5</v>
      </c>
      <c r="AR60" s="377">
        <v>10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1069956</v>
      </c>
      <c r="AN61" s="380">
        <v>338043</v>
      </c>
      <c r="AO61" s="381">
        <v>2</v>
      </c>
      <c r="AP61" s="382">
        <v>280706</v>
      </c>
      <c r="AQ61" s="383">
        <v>-4</v>
      </c>
      <c r="AR61" s="369">
        <v>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735197</v>
      </c>
      <c r="AN62" s="373">
        <v>232443</v>
      </c>
      <c r="AO62" s="374">
        <v>2.4</v>
      </c>
      <c r="AP62" s="375">
        <v>122291</v>
      </c>
      <c r="AQ62" s="376">
        <v>-1.1000000000000001</v>
      </c>
      <c r="AR62" s="377">
        <v>3.5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SgTUYiNjg/luv4nIZYLjpVBj8SqcD2judnnAIGlYa0IggjnfMEu3vV23YRMAdTPe+kwvBSH4PKbWKlYZuTCeA==" saltValue="FECafll+GduoY4owh8d7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opLeftCell="A92" zoomScaleNormal="100" zoomScaleSheetLayoutView="55" workbookViewId="0">
      <selection activeCell="BJ101" sqref="BJ10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T0F+qVgd+hNnox5Zuij5zuXBRiUvFkFcBjodFAyfM0azBMPZcVmI9G/w/8KZW3FRaHBCG3ivQLklvSOaZAJ7DQ==" saltValue="7wYbGI/CGFGpWzssolUt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A98" zoomScaleNormal="100" zoomScaleSheetLayoutView="55" workbookViewId="0">
      <selection activeCell="AG103" sqref="AG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1dFc8bR7NU0cp984h8QSVlMWiFKnuswfeMeqFTVhXafaEc2QW1PoqZOukHjwYnjrvQFAfN1j+7UiC18QWfJ3UA==" saltValue="Y2hJzONXPL05MEzi/xlf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topLeftCell="H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25.75</v>
      </c>
      <c r="G47" s="12">
        <v>26.84</v>
      </c>
      <c r="H47" s="12">
        <v>27.41</v>
      </c>
      <c r="I47" s="12">
        <v>28.9</v>
      </c>
      <c r="J47" s="13">
        <v>28.57</v>
      </c>
    </row>
    <row r="48" spans="2:10" ht="57.75" customHeight="1" x14ac:dyDescent="0.15">
      <c r="B48" s="14"/>
      <c r="C48" s="1200" t="s">
        <v>4</v>
      </c>
      <c r="D48" s="1200"/>
      <c r="E48" s="1201"/>
      <c r="F48" s="15">
        <v>12.03</v>
      </c>
      <c r="G48" s="16">
        <v>21.25</v>
      </c>
      <c r="H48" s="16">
        <v>24.31</v>
      </c>
      <c r="I48" s="16">
        <v>18.39</v>
      </c>
      <c r="J48" s="17">
        <v>21.69</v>
      </c>
    </row>
    <row r="49" spans="2:10" ht="57.75" customHeight="1" thickBot="1" x14ac:dyDescent="0.2">
      <c r="B49" s="18"/>
      <c r="C49" s="1202" t="s">
        <v>5</v>
      </c>
      <c r="D49" s="1202"/>
      <c r="E49" s="1203"/>
      <c r="F49" s="19">
        <v>5.16</v>
      </c>
      <c r="G49" s="20">
        <v>14.23</v>
      </c>
      <c r="H49" s="20">
        <v>8.26</v>
      </c>
      <c r="I49" s="20" t="s">
        <v>568</v>
      </c>
      <c r="J49" s="21">
        <v>3.53</v>
      </c>
    </row>
    <row r="50" spans="2:10" ht="13.5" customHeight="1" x14ac:dyDescent="0.15"/>
  </sheetData>
  <sheetProtection algorithmName="SHA-512" hashValue="qBMQ1SoNWFE9ZnXktrBzA3PcOrcHGur97KthmSUBtjaqhSnH8cCePcrVd/aYACpeqOlyh99lrNq2SxC+pWqfNQ==" saltValue="0kZORpRt/FT8L89RoPUD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topLeftCell="G7" zoomScaleSheetLayoutView="100" workbookViewId="0">
      <selection activeCell="H32" sqref="H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569</v>
      </c>
      <c r="D34" s="1210"/>
      <c r="E34" s="1211"/>
      <c r="F34" s="32">
        <v>0.41</v>
      </c>
      <c r="G34" s="33">
        <v>2.46</v>
      </c>
      <c r="H34" s="33">
        <v>1.42</v>
      </c>
      <c r="I34" s="33">
        <v>0.33</v>
      </c>
      <c r="J34" s="34" t="s">
        <v>570</v>
      </c>
      <c r="K34" s="22"/>
      <c r="L34" s="22"/>
      <c r="M34" s="22"/>
      <c r="N34" s="22"/>
      <c r="O34" s="22"/>
      <c r="P34" s="22"/>
    </row>
    <row r="35" spans="1:16" ht="39" customHeight="1" x14ac:dyDescent="0.15">
      <c r="A35" s="22"/>
      <c r="B35" s="35"/>
      <c r="C35" s="1204" t="s">
        <v>571</v>
      </c>
      <c r="D35" s="1205"/>
      <c r="E35" s="1206"/>
      <c r="F35" s="36">
        <v>11.63</v>
      </c>
      <c r="G35" s="37">
        <v>20.61</v>
      </c>
      <c r="H35" s="37">
        <v>23.59</v>
      </c>
      <c r="I35" s="37">
        <v>17.98</v>
      </c>
      <c r="J35" s="38">
        <v>21.3</v>
      </c>
      <c r="K35" s="22"/>
      <c r="L35" s="22"/>
      <c r="M35" s="22"/>
      <c r="N35" s="22"/>
      <c r="O35" s="22"/>
      <c r="P35" s="22"/>
    </row>
    <row r="36" spans="1:16" ht="39" customHeight="1" x14ac:dyDescent="0.15">
      <c r="A36" s="22"/>
      <c r="B36" s="35"/>
      <c r="C36" s="1204" t="s">
        <v>572</v>
      </c>
      <c r="D36" s="1205"/>
      <c r="E36" s="1206"/>
      <c r="F36" s="36">
        <v>0.21</v>
      </c>
      <c r="G36" s="37">
        <v>0.53</v>
      </c>
      <c r="H36" s="37">
        <v>0.8</v>
      </c>
      <c r="I36" s="37">
        <v>0.78</v>
      </c>
      <c r="J36" s="38">
        <v>0.54</v>
      </c>
      <c r="K36" s="22"/>
      <c r="L36" s="22"/>
      <c r="M36" s="22"/>
      <c r="N36" s="22"/>
      <c r="O36" s="22"/>
      <c r="P36" s="22"/>
    </row>
    <row r="37" spans="1:16" ht="39" customHeight="1" x14ac:dyDescent="0.15">
      <c r="A37" s="22"/>
      <c r="B37" s="35"/>
      <c r="C37" s="1204" t="s">
        <v>573</v>
      </c>
      <c r="D37" s="1205"/>
      <c r="E37" s="1206"/>
      <c r="F37" s="36">
        <v>0.38</v>
      </c>
      <c r="G37" s="37">
        <v>0.62</v>
      </c>
      <c r="H37" s="37">
        <v>0.7</v>
      </c>
      <c r="I37" s="37">
        <v>0.4</v>
      </c>
      <c r="J37" s="38">
        <v>0.38</v>
      </c>
      <c r="K37" s="22"/>
      <c r="L37" s="22"/>
      <c r="M37" s="22"/>
      <c r="N37" s="22"/>
      <c r="O37" s="22"/>
      <c r="P37" s="22"/>
    </row>
    <row r="38" spans="1:16" ht="39" customHeight="1" x14ac:dyDescent="0.15">
      <c r="A38" s="22"/>
      <c r="B38" s="35"/>
      <c r="C38" s="1204" t="s">
        <v>574</v>
      </c>
      <c r="D38" s="1205"/>
      <c r="E38" s="1206"/>
      <c r="F38" s="36">
        <v>0.18</v>
      </c>
      <c r="G38" s="37">
        <v>0.36</v>
      </c>
      <c r="H38" s="37">
        <v>0.33</v>
      </c>
      <c r="I38" s="37">
        <v>0.1</v>
      </c>
      <c r="J38" s="38">
        <v>0.32</v>
      </c>
      <c r="K38" s="22"/>
      <c r="L38" s="22"/>
      <c r="M38" s="22"/>
      <c r="N38" s="22"/>
      <c r="O38" s="22"/>
      <c r="P38" s="22"/>
    </row>
    <row r="39" spans="1:16" ht="39" customHeight="1" x14ac:dyDescent="0.15">
      <c r="A39" s="22"/>
      <c r="B39" s="35"/>
      <c r="C39" s="1204" t="s">
        <v>575</v>
      </c>
      <c r="D39" s="1205"/>
      <c r="E39" s="1206"/>
      <c r="F39" s="36">
        <v>0.3</v>
      </c>
      <c r="G39" s="37">
        <v>0.05</v>
      </c>
      <c r="H39" s="37">
        <v>0.05</v>
      </c>
      <c r="I39" s="37">
        <v>0.05</v>
      </c>
      <c r="J39" s="38">
        <v>0.17</v>
      </c>
      <c r="K39" s="22"/>
      <c r="L39" s="22"/>
      <c r="M39" s="22"/>
      <c r="N39" s="22"/>
      <c r="O39" s="22"/>
      <c r="P39" s="22"/>
    </row>
    <row r="40" spans="1:16" ht="39" customHeight="1" x14ac:dyDescent="0.15">
      <c r="A40" s="22"/>
      <c r="B40" s="35"/>
      <c r="C40" s="1204" t="s">
        <v>576</v>
      </c>
      <c r="D40" s="1205"/>
      <c r="E40" s="1206"/>
      <c r="F40" s="36">
        <v>0.13</v>
      </c>
      <c r="G40" s="37">
        <v>0.11</v>
      </c>
      <c r="H40" s="37">
        <v>0.09</v>
      </c>
      <c r="I40" s="37">
        <v>0.05</v>
      </c>
      <c r="J40" s="38">
        <v>0.05</v>
      </c>
      <c r="K40" s="22"/>
      <c r="L40" s="22"/>
      <c r="M40" s="22"/>
      <c r="N40" s="22"/>
      <c r="O40" s="22"/>
      <c r="P40" s="22"/>
    </row>
    <row r="41" spans="1:16" ht="39" customHeight="1" x14ac:dyDescent="0.15">
      <c r="A41" s="22"/>
      <c r="B41" s="35"/>
      <c r="C41" s="1204" t="s">
        <v>577</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578</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579</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T+nIySsETGkwdBVR7UCe22gglZ498p4Zdc7jFuJS+QsYXvqnHyj3sLhhF++CFPzyjHOLlrO/Du3vK96dhHtUA==" saltValue="2vR/qu2AKO446XpvViiu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zoomScaleSheetLayoutView="55" workbookViewId="0">
      <selection activeCell="N61" sqref="N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473</v>
      </c>
      <c r="L45" s="60">
        <v>444</v>
      </c>
      <c r="M45" s="60">
        <v>445</v>
      </c>
      <c r="N45" s="60">
        <v>404</v>
      </c>
      <c r="O45" s="61">
        <v>414</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521</v>
      </c>
      <c r="L47" s="64" t="s">
        <v>521</v>
      </c>
      <c r="M47" s="64" t="s">
        <v>521</v>
      </c>
      <c r="N47" s="64" t="s">
        <v>521</v>
      </c>
      <c r="O47" s="65" t="s">
        <v>521</v>
      </c>
      <c r="P47" s="48"/>
      <c r="Q47" s="48"/>
      <c r="R47" s="48"/>
      <c r="S47" s="48"/>
      <c r="T47" s="48"/>
      <c r="U47" s="48"/>
    </row>
    <row r="48" spans="1:21" ht="30.75" customHeight="1" x14ac:dyDescent="0.15">
      <c r="A48" s="48"/>
      <c r="B48" s="1214"/>
      <c r="C48" s="1215"/>
      <c r="D48" s="62"/>
      <c r="E48" s="1220" t="s">
        <v>15</v>
      </c>
      <c r="F48" s="1220"/>
      <c r="G48" s="1220"/>
      <c r="H48" s="1220"/>
      <c r="I48" s="1220"/>
      <c r="J48" s="1221"/>
      <c r="K48" s="63">
        <v>85</v>
      </c>
      <c r="L48" s="64">
        <v>86</v>
      </c>
      <c r="M48" s="64">
        <v>84</v>
      </c>
      <c r="N48" s="64">
        <v>81</v>
      </c>
      <c r="O48" s="65">
        <v>81</v>
      </c>
      <c r="P48" s="48"/>
      <c r="Q48" s="48"/>
      <c r="R48" s="48"/>
      <c r="S48" s="48"/>
      <c r="T48" s="48"/>
      <c r="U48" s="48"/>
    </row>
    <row r="49" spans="1:21" ht="30.75" customHeight="1" x14ac:dyDescent="0.15">
      <c r="A49" s="48"/>
      <c r="B49" s="1214"/>
      <c r="C49" s="1215"/>
      <c r="D49" s="62"/>
      <c r="E49" s="1220" t="s">
        <v>16</v>
      </c>
      <c r="F49" s="1220"/>
      <c r="G49" s="1220"/>
      <c r="H49" s="1220"/>
      <c r="I49" s="1220"/>
      <c r="J49" s="1221"/>
      <c r="K49" s="63">
        <v>0</v>
      </c>
      <c r="L49" s="64">
        <v>1</v>
      </c>
      <c r="M49" s="64">
        <v>0</v>
      </c>
      <c r="N49" s="64">
        <v>0</v>
      </c>
      <c r="O49" s="65">
        <v>0</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521</v>
      </c>
      <c r="L50" s="64" t="s">
        <v>521</v>
      </c>
      <c r="M50" s="64" t="s">
        <v>521</v>
      </c>
      <c r="N50" s="64" t="s">
        <v>521</v>
      </c>
      <c r="O50" s="65" t="s">
        <v>521</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521</v>
      </c>
      <c r="L51" s="64" t="s">
        <v>521</v>
      </c>
      <c r="M51" s="64" t="s">
        <v>521</v>
      </c>
      <c r="N51" s="64" t="s">
        <v>521</v>
      </c>
      <c r="O51" s="65" t="s">
        <v>521</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559</v>
      </c>
      <c r="L52" s="64">
        <v>535</v>
      </c>
      <c r="M52" s="64">
        <v>538</v>
      </c>
      <c r="N52" s="64">
        <v>484</v>
      </c>
      <c r="O52" s="65">
        <v>496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v>
      </c>
      <c r="L53" s="69">
        <v>-4</v>
      </c>
      <c r="M53" s="69">
        <v>-9</v>
      </c>
      <c r="N53" s="69">
        <v>1</v>
      </c>
      <c r="O53" s="70">
        <v>-1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8" t="s">
        <v>26</v>
      </c>
      <c r="C57" s="1229"/>
      <c r="D57" s="1232" t="s">
        <v>27</v>
      </c>
      <c r="E57" s="1233"/>
      <c r="F57" s="1233"/>
      <c r="G57" s="1233"/>
      <c r="H57" s="1233"/>
      <c r="I57" s="1233"/>
      <c r="J57" s="1234"/>
      <c r="K57" s="83" t="s">
        <v>608</v>
      </c>
      <c r="L57" s="84" t="s">
        <v>608</v>
      </c>
      <c r="M57" s="84" t="s">
        <v>608</v>
      </c>
      <c r="N57" s="84" t="s">
        <v>608</v>
      </c>
      <c r="O57" s="85" t="s">
        <v>608</v>
      </c>
    </row>
    <row r="58" spans="1:21" ht="31.5" customHeight="1" thickBot="1" x14ac:dyDescent="0.2">
      <c r="B58" s="1230"/>
      <c r="C58" s="1231"/>
      <c r="D58" s="1235" t="s">
        <v>28</v>
      </c>
      <c r="E58" s="1236"/>
      <c r="F58" s="1236"/>
      <c r="G58" s="1236"/>
      <c r="H58" s="1236"/>
      <c r="I58" s="1236"/>
      <c r="J58" s="1237"/>
      <c r="K58" s="86" t="s">
        <v>608</v>
      </c>
      <c r="L58" s="87" t="s">
        <v>608</v>
      </c>
      <c r="M58" s="87" t="s">
        <v>608</v>
      </c>
      <c r="N58" s="87" t="s">
        <v>608</v>
      </c>
      <c r="O58" s="88" t="s">
        <v>608</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V2YSdswbc5qmvu5N6onatQF/OrOKnk87uyvSmV4TZS+SmVeahkm3pn41ork3yrlRzbwR8JmVdTgtwGntpyqzg==" saltValue="ZO8QaHELLn0mEpT5kNKR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86"/>
  <sheetViews>
    <sheetView showGridLines="0" topLeftCell="C40" zoomScale="73" zoomScaleNormal="73"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38" t="s">
        <v>31</v>
      </c>
      <c r="C41" s="1239"/>
      <c r="D41" s="102"/>
      <c r="E41" s="1244" t="s">
        <v>32</v>
      </c>
      <c r="F41" s="1244"/>
      <c r="G41" s="1244"/>
      <c r="H41" s="1245"/>
      <c r="I41" s="103">
        <v>3496</v>
      </c>
      <c r="J41" s="104">
        <v>3639</v>
      </c>
      <c r="K41" s="104">
        <v>3842</v>
      </c>
      <c r="L41" s="104">
        <v>3765</v>
      </c>
      <c r="M41" s="105">
        <v>3793</v>
      </c>
    </row>
    <row r="42" spans="2:13" ht="27.75" customHeight="1" x14ac:dyDescent="0.15">
      <c r="B42" s="1240"/>
      <c r="C42" s="1241"/>
      <c r="D42" s="106"/>
      <c r="E42" s="1246" t="s">
        <v>33</v>
      </c>
      <c r="F42" s="1246"/>
      <c r="G42" s="1246"/>
      <c r="H42" s="1247"/>
      <c r="I42" s="107" t="s">
        <v>521</v>
      </c>
      <c r="J42" s="108" t="s">
        <v>521</v>
      </c>
      <c r="K42" s="108" t="s">
        <v>521</v>
      </c>
      <c r="L42" s="108" t="s">
        <v>521</v>
      </c>
      <c r="M42" s="109" t="s">
        <v>521</v>
      </c>
    </row>
    <row r="43" spans="2:13" ht="27.75" customHeight="1" x14ac:dyDescent="0.15">
      <c r="B43" s="1240"/>
      <c r="C43" s="1241"/>
      <c r="D43" s="106"/>
      <c r="E43" s="1246" t="s">
        <v>34</v>
      </c>
      <c r="F43" s="1246"/>
      <c r="G43" s="1246"/>
      <c r="H43" s="1247"/>
      <c r="I43" s="107">
        <v>601</v>
      </c>
      <c r="J43" s="108">
        <v>545</v>
      </c>
      <c r="K43" s="108">
        <v>477</v>
      </c>
      <c r="L43" s="108">
        <v>419</v>
      </c>
      <c r="M43" s="109">
        <v>396</v>
      </c>
    </row>
    <row r="44" spans="2:13" ht="27.75" customHeight="1" x14ac:dyDescent="0.15">
      <c r="B44" s="1240"/>
      <c r="C44" s="1241"/>
      <c r="D44" s="106"/>
      <c r="E44" s="1246" t="s">
        <v>35</v>
      </c>
      <c r="F44" s="1246"/>
      <c r="G44" s="1246"/>
      <c r="H44" s="1247"/>
      <c r="I44" s="107">
        <v>20</v>
      </c>
      <c r="J44" s="108">
        <v>20</v>
      </c>
      <c r="K44" s="108">
        <v>19</v>
      </c>
      <c r="L44" s="108">
        <v>1</v>
      </c>
      <c r="M44" s="109">
        <v>0</v>
      </c>
    </row>
    <row r="45" spans="2:13" ht="27.75" customHeight="1" x14ac:dyDescent="0.15">
      <c r="B45" s="1240"/>
      <c r="C45" s="1241"/>
      <c r="D45" s="106"/>
      <c r="E45" s="1246" t="s">
        <v>36</v>
      </c>
      <c r="F45" s="1246"/>
      <c r="G45" s="1246"/>
      <c r="H45" s="1247"/>
      <c r="I45" s="107">
        <v>414</v>
      </c>
      <c r="J45" s="108">
        <v>414</v>
      </c>
      <c r="K45" s="108">
        <v>407</v>
      </c>
      <c r="L45" s="108">
        <v>405</v>
      </c>
      <c r="M45" s="109">
        <v>406</v>
      </c>
    </row>
    <row r="46" spans="2:13" ht="27.75" customHeight="1" x14ac:dyDescent="0.15">
      <c r="B46" s="1240"/>
      <c r="C46" s="1241"/>
      <c r="D46" s="110"/>
      <c r="E46" s="1246" t="s">
        <v>37</v>
      </c>
      <c r="F46" s="1246"/>
      <c r="G46" s="1246"/>
      <c r="H46" s="1247"/>
      <c r="I46" s="107" t="s">
        <v>521</v>
      </c>
      <c r="J46" s="108" t="s">
        <v>521</v>
      </c>
      <c r="K46" s="108" t="s">
        <v>521</v>
      </c>
      <c r="L46" s="108" t="s">
        <v>521</v>
      </c>
      <c r="M46" s="109" t="s">
        <v>521</v>
      </c>
    </row>
    <row r="47" spans="2:13" ht="27.75" customHeight="1" x14ac:dyDescent="0.15">
      <c r="B47" s="1240"/>
      <c r="C47" s="1241"/>
      <c r="D47" s="111"/>
      <c r="E47" s="1248" t="s">
        <v>38</v>
      </c>
      <c r="F47" s="1249"/>
      <c r="G47" s="1249"/>
      <c r="H47" s="1250"/>
      <c r="I47" s="107" t="s">
        <v>521</v>
      </c>
      <c r="J47" s="108" t="s">
        <v>521</v>
      </c>
      <c r="K47" s="108" t="s">
        <v>521</v>
      </c>
      <c r="L47" s="108" t="s">
        <v>521</v>
      </c>
      <c r="M47" s="109" t="s">
        <v>521</v>
      </c>
    </row>
    <row r="48" spans="2:13" ht="27.75" customHeight="1" x14ac:dyDescent="0.15">
      <c r="B48" s="1240"/>
      <c r="C48" s="1241"/>
      <c r="D48" s="106"/>
      <c r="E48" s="1246" t="s">
        <v>39</v>
      </c>
      <c r="F48" s="1246"/>
      <c r="G48" s="1246"/>
      <c r="H48" s="1247"/>
      <c r="I48" s="107" t="s">
        <v>521</v>
      </c>
      <c r="J48" s="108" t="s">
        <v>521</v>
      </c>
      <c r="K48" s="108" t="s">
        <v>521</v>
      </c>
      <c r="L48" s="108" t="s">
        <v>521</v>
      </c>
      <c r="M48" s="109" t="s">
        <v>521</v>
      </c>
    </row>
    <row r="49" spans="2:13" ht="27.75" customHeight="1" x14ac:dyDescent="0.15">
      <c r="B49" s="1242"/>
      <c r="C49" s="1243"/>
      <c r="D49" s="106"/>
      <c r="E49" s="1246" t="s">
        <v>40</v>
      </c>
      <c r="F49" s="1246"/>
      <c r="G49" s="1246"/>
      <c r="H49" s="1247"/>
      <c r="I49" s="107" t="s">
        <v>521</v>
      </c>
      <c r="J49" s="108" t="s">
        <v>521</v>
      </c>
      <c r="K49" s="108" t="s">
        <v>521</v>
      </c>
      <c r="L49" s="108" t="s">
        <v>521</v>
      </c>
      <c r="M49" s="109" t="s">
        <v>521</v>
      </c>
    </row>
    <row r="50" spans="2:13" ht="27.75" customHeight="1" x14ac:dyDescent="0.15">
      <c r="B50" s="1251" t="s">
        <v>41</v>
      </c>
      <c r="C50" s="1252"/>
      <c r="D50" s="112"/>
      <c r="E50" s="1246" t="s">
        <v>42</v>
      </c>
      <c r="F50" s="1246"/>
      <c r="G50" s="1246"/>
      <c r="H50" s="1247"/>
      <c r="I50" s="107">
        <v>7114</v>
      </c>
      <c r="J50" s="108">
        <v>7221</v>
      </c>
      <c r="K50" s="108">
        <v>7220</v>
      </c>
      <c r="L50" s="108">
        <v>7242</v>
      </c>
      <c r="M50" s="109">
        <v>7343</v>
      </c>
    </row>
    <row r="51" spans="2:13" ht="27.75" customHeight="1" x14ac:dyDescent="0.15">
      <c r="B51" s="1240"/>
      <c r="C51" s="1241"/>
      <c r="D51" s="106"/>
      <c r="E51" s="1246" t="s">
        <v>43</v>
      </c>
      <c r="F51" s="1246"/>
      <c r="G51" s="1246"/>
      <c r="H51" s="1247"/>
      <c r="I51" s="107" t="s">
        <v>521</v>
      </c>
      <c r="J51" s="108" t="s">
        <v>521</v>
      </c>
      <c r="K51" s="108" t="s">
        <v>521</v>
      </c>
      <c r="L51" s="108" t="s">
        <v>521</v>
      </c>
      <c r="M51" s="109" t="s">
        <v>521</v>
      </c>
    </row>
    <row r="52" spans="2:13" ht="27.75" customHeight="1" x14ac:dyDescent="0.15">
      <c r="B52" s="1242"/>
      <c r="C52" s="1243"/>
      <c r="D52" s="106"/>
      <c r="E52" s="1246" t="s">
        <v>44</v>
      </c>
      <c r="F52" s="1246"/>
      <c r="G52" s="1246"/>
      <c r="H52" s="1247"/>
      <c r="I52" s="107">
        <v>4035</v>
      </c>
      <c r="J52" s="108">
        <v>4167</v>
      </c>
      <c r="K52" s="108">
        <v>4190</v>
      </c>
      <c r="L52" s="108">
        <v>4159</v>
      </c>
      <c r="M52" s="109">
        <v>4062</v>
      </c>
    </row>
    <row r="53" spans="2:13" ht="27.75" customHeight="1" thickBot="1" x14ac:dyDescent="0.2">
      <c r="B53" s="1253" t="s">
        <v>45</v>
      </c>
      <c r="C53" s="1254"/>
      <c r="D53" s="113"/>
      <c r="E53" s="1255" t="s">
        <v>46</v>
      </c>
      <c r="F53" s="1255"/>
      <c r="G53" s="1255"/>
      <c r="H53" s="1256"/>
      <c r="I53" s="114">
        <v>-6618</v>
      </c>
      <c r="J53" s="115">
        <v>-6770</v>
      </c>
      <c r="K53" s="115">
        <v>-6664</v>
      </c>
      <c r="L53" s="115">
        <v>-6812</v>
      </c>
      <c r="M53" s="116">
        <v>-6810</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VUAnAO9s5o4Z2PPIvH8WJ1FW0dYlG30+IyVhNW30b8zkh+ZeR7ykCxlfnsZByVpPPdrNn3Wr8H7Y/Po/i5Cqg==" saltValue="yKPUHsLwDM7+xXLEL9C4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zoomScale="70" zoomScaleNormal="70" zoomScaleSheetLayoutView="100" workbookViewId="0">
      <selection activeCell="J27" sqref="J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49</v>
      </c>
      <c r="D55" s="1265"/>
      <c r="E55" s="1266"/>
      <c r="F55" s="128">
        <v>655</v>
      </c>
      <c r="G55" s="128">
        <v>655</v>
      </c>
      <c r="H55" s="129">
        <v>656</v>
      </c>
    </row>
    <row r="56" spans="2:8" ht="52.5" customHeight="1" x14ac:dyDescent="0.15">
      <c r="B56" s="130"/>
      <c r="C56" s="1267" t="s">
        <v>50</v>
      </c>
      <c r="D56" s="1267"/>
      <c r="E56" s="1268"/>
      <c r="F56" s="131">
        <v>406</v>
      </c>
      <c r="G56" s="131">
        <v>406</v>
      </c>
      <c r="H56" s="132">
        <v>406</v>
      </c>
    </row>
    <row r="57" spans="2:8" ht="53.25" customHeight="1" x14ac:dyDescent="0.15">
      <c r="B57" s="130"/>
      <c r="C57" s="1269" t="s">
        <v>51</v>
      </c>
      <c r="D57" s="1269"/>
      <c r="E57" s="1270"/>
      <c r="F57" s="133">
        <v>5887</v>
      </c>
      <c r="G57" s="133">
        <v>5903</v>
      </c>
      <c r="H57" s="134">
        <v>5996</v>
      </c>
    </row>
    <row r="58" spans="2:8" ht="45.75" customHeight="1" x14ac:dyDescent="0.15">
      <c r="B58" s="135"/>
      <c r="C58" s="1257" t="s">
        <v>602</v>
      </c>
      <c r="D58" s="1258"/>
      <c r="E58" s="1259"/>
      <c r="F58" s="136">
        <v>2585</v>
      </c>
      <c r="G58" s="136">
        <v>2586</v>
      </c>
      <c r="H58" s="137">
        <v>2588</v>
      </c>
    </row>
    <row r="59" spans="2:8" ht="45.75" customHeight="1" x14ac:dyDescent="0.15">
      <c r="B59" s="135"/>
      <c r="C59" s="1257" t="s">
        <v>603</v>
      </c>
      <c r="D59" s="1258"/>
      <c r="E59" s="1259"/>
      <c r="F59" s="136">
        <v>758</v>
      </c>
      <c r="G59" s="136">
        <v>770</v>
      </c>
      <c r="H59" s="137">
        <v>770</v>
      </c>
    </row>
    <row r="60" spans="2:8" ht="45.75" customHeight="1" x14ac:dyDescent="0.15">
      <c r="B60" s="135"/>
      <c r="C60" s="1257" t="s">
        <v>604</v>
      </c>
      <c r="D60" s="1258"/>
      <c r="E60" s="1259"/>
      <c r="F60" s="136">
        <v>625</v>
      </c>
      <c r="G60" s="136">
        <v>625</v>
      </c>
      <c r="H60" s="137">
        <v>626</v>
      </c>
    </row>
    <row r="61" spans="2:8" ht="45.75" customHeight="1" x14ac:dyDescent="0.15">
      <c r="B61" s="135"/>
      <c r="C61" s="1257" t="s">
        <v>605</v>
      </c>
      <c r="D61" s="1258"/>
      <c r="E61" s="1259"/>
      <c r="F61" s="136">
        <v>576</v>
      </c>
      <c r="G61" s="136">
        <v>579</v>
      </c>
      <c r="H61" s="137">
        <v>581</v>
      </c>
    </row>
    <row r="62" spans="2:8" ht="45.75" customHeight="1" thickBot="1" x14ac:dyDescent="0.2">
      <c r="B62" s="138"/>
      <c r="C62" s="1260" t="s">
        <v>606</v>
      </c>
      <c r="D62" s="1261"/>
      <c r="E62" s="1262"/>
      <c r="F62" s="139">
        <v>484</v>
      </c>
      <c r="G62" s="139">
        <v>484</v>
      </c>
      <c r="H62" s="140">
        <v>485</v>
      </c>
    </row>
    <row r="63" spans="2:8" ht="52.5" customHeight="1" thickBot="1" x14ac:dyDescent="0.2">
      <c r="B63" s="141"/>
      <c r="C63" s="1263" t="s">
        <v>52</v>
      </c>
      <c r="D63" s="1263"/>
      <c r="E63" s="1264"/>
      <c r="F63" s="142">
        <v>6948</v>
      </c>
      <c r="G63" s="142">
        <v>6965</v>
      </c>
      <c r="H63" s="143">
        <v>7058</v>
      </c>
    </row>
    <row r="64" spans="2:8" ht="15" customHeight="1" x14ac:dyDescent="0.15"/>
  </sheetData>
  <sheetProtection algorithmName="SHA-512" hashValue="U+ujJa95ArBkNUk9XOZTvILaACnRC2JBqrWH4dyb7xZ8/YPyvCEzgO5HtUkkTwiS8k29VBOdC9W75c9vGGodEQ==" saltValue="JI1srHhTKGE88JJNeHGd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560</v>
      </c>
      <c r="G2" s="157"/>
      <c r="H2" s="158"/>
    </row>
    <row r="3" spans="1:8" x14ac:dyDescent="0.15">
      <c r="A3" s="154" t="s">
        <v>553</v>
      </c>
      <c r="B3" s="159"/>
      <c r="C3" s="160"/>
      <c r="D3" s="161">
        <v>373608</v>
      </c>
      <c r="E3" s="162"/>
      <c r="F3" s="163">
        <v>280458</v>
      </c>
      <c r="G3" s="164"/>
      <c r="H3" s="165"/>
    </row>
    <row r="4" spans="1:8" x14ac:dyDescent="0.15">
      <c r="A4" s="166"/>
      <c r="B4" s="167"/>
      <c r="C4" s="168"/>
      <c r="D4" s="169">
        <v>254711</v>
      </c>
      <c r="E4" s="170"/>
      <c r="F4" s="171">
        <v>127286</v>
      </c>
      <c r="G4" s="172"/>
      <c r="H4" s="173"/>
    </row>
    <row r="5" spans="1:8" x14ac:dyDescent="0.15">
      <c r="A5" s="154" t="s">
        <v>555</v>
      </c>
      <c r="B5" s="159"/>
      <c r="C5" s="160"/>
      <c r="D5" s="161">
        <v>386952</v>
      </c>
      <c r="E5" s="162"/>
      <c r="F5" s="163">
        <v>291945</v>
      </c>
      <c r="G5" s="164"/>
      <c r="H5" s="165"/>
    </row>
    <row r="6" spans="1:8" x14ac:dyDescent="0.15">
      <c r="A6" s="166"/>
      <c r="B6" s="167"/>
      <c r="C6" s="168"/>
      <c r="D6" s="169">
        <v>238098</v>
      </c>
      <c r="E6" s="170"/>
      <c r="F6" s="171">
        <v>127651</v>
      </c>
      <c r="G6" s="172"/>
      <c r="H6" s="173"/>
    </row>
    <row r="7" spans="1:8" x14ac:dyDescent="0.15">
      <c r="A7" s="154" t="s">
        <v>556</v>
      </c>
      <c r="B7" s="159"/>
      <c r="C7" s="160"/>
      <c r="D7" s="161">
        <v>383627</v>
      </c>
      <c r="E7" s="162"/>
      <c r="F7" s="163">
        <v>291173</v>
      </c>
      <c r="G7" s="164"/>
      <c r="H7" s="165"/>
    </row>
    <row r="8" spans="1:8" x14ac:dyDescent="0.15">
      <c r="A8" s="166"/>
      <c r="B8" s="167"/>
      <c r="C8" s="168"/>
      <c r="D8" s="169">
        <v>259725</v>
      </c>
      <c r="E8" s="170"/>
      <c r="F8" s="171">
        <v>119071</v>
      </c>
      <c r="G8" s="172"/>
      <c r="H8" s="173"/>
    </row>
    <row r="9" spans="1:8" x14ac:dyDescent="0.15">
      <c r="A9" s="154" t="s">
        <v>557</v>
      </c>
      <c r="B9" s="159"/>
      <c r="C9" s="160"/>
      <c r="D9" s="161">
        <v>258399</v>
      </c>
      <c r="E9" s="162"/>
      <c r="F9" s="163">
        <v>271581</v>
      </c>
      <c r="G9" s="164"/>
      <c r="H9" s="165"/>
    </row>
    <row r="10" spans="1:8" x14ac:dyDescent="0.15">
      <c r="A10" s="166"/>
      <c r="B10" s="167"/>
      <c r="C10" s="168"/>
      <c r="D10" s="169">
        <v>193715</v>
      </c>
      <c r="E10" s="170"/>
      <c r="F10" s="171">
        <v>117844</v>
      </c>
      <c r="G10" s="172"/>
      <c r="H10" s="173"/>
    </row>
    <row r="11" spans="1:8" x14ac:dyDescent="0.15">
      <c r="A11" s="154" t="s">
        <v>558</v>
      </c>
      <c r="B11" s="159"/>
      <c r="C11" s="160"/>
      <c r="D11" s="161">
        <v>287628</v>
      </c>
      <c r="E11" s="162"/>
      <c r="F11" s="163">
        <v>268375</v>
      </c>
      <c r="G11" s="164"/>
      <c r="H11" s="165"/>
    </row>
    <row r="12" spans="1:8" x14ac:dyDescent="0.15">
      <c r="A12" s="166"/>
      <c r="B12" s="167"/>
      <c r="C12" s="174"/>
      <c r="D12" s="169">
        <v>215967</v>
      </c>
      <c r="E12" s="170"/>
      <c r="F12" s="171">
        <v>119602</v>
      </c>
      <c r="G12" s="172"/>
      <c r="H12" s="173"/>
    </row>
    <row r="13" spans="1:8" x14ac:dyDescent="0.15">
      <c r="A13" s="154"/>
      <c r="B13" s="159"/>
      <c r="C13" s="175"/>
      <c r="D13" s="176">
        <v>338043</v>
      </c>
      <c r="E13" s="177"/>
      <c r="F13" s="178">
        <v>280706</v>
      </c>
      <c r="G13" s="179"/>
      <c r="H13" s="165"/>
    </row>
    <row r="14" spans="1:8" x14ac:dyDescent="0.15">
      <c r="A14" s="166"/>
      <c r="B14" s="167"/>
      <c r="C14" s="168"/>
      <c r="D14" s="169">
        <v>232443</v>
      </c>
      <c r="E14" s="170"/>
      <c r="F14" s="171">
        <v>122291</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12.03</v>
      </c>
      <c r="C19" s="180">
        <f>ROUND(VALUE(SUBSTITUTE(実質収支比率等に係る経年分析!G$48,"▲","-")),2)</f>
        <v>21.25</v>
      </c>
      <c r="D19" s="180">
        <f>ROUND(VALUE(SUBSTITUTE(実質収支比率等に係る経年分析!H$48,"▲","-")),2)</f>
        <v>24.31</v>
      </c>
      <c r="E19" s="180">
        <f>ROUND(VALUE(SUBSTITUTE(実質収支比率等に係る経年分析!I$48,"▲","-")),2)</f>
        <v>18.39</v>
      </c>
      <c r="F19" s="180">
        <f>ROUND(VALUE(SUBSTITUTE(実質収支比率等に係る経年分析!J$48,"▲","-")),2)</f>
        <v>21.69</v>
      </c>
    </row>
    <row r="20" spans="1:11" x14ac:dyDescent="0.15">
      <c r="A20" s="180" t="s">
        <v>56</v>
      </c>
      <c r="B20" s="180">
        <f>ROUND(VALUE(SUBSTITUTE(実質収支比率等に係る経年分析!F$47,"▲","-")),2)</f>
        <v>25.75</v>
      </c>
      <c r="C20" s="180">
        <f>ROUND(VALUE(SUBSTITUTE(実質収支比率等に係る経年分析!G$47,"▲","-")),2)</f>
        <v>26.84</v>
      </c>
      <c r="D20" s="180">
        <f>ROUND(VALUE(SUBSTITUTE(実質収支比率等に係る経年分析!H$47,"▲","-")),2)</f>
        <v>27.41</v>
      </c>
      <c r="E20" s="180">
        <f>ROUND(VALUE(SUBSTITUTE(実質収支比率等に係る経年分析!I$47,"▲","-")),2)</f>
        <v>28.9</v>
      </c>
      <c r="F20" s="180">
        <f>ROUND(VALUE(SUBSTITUTE(実質収支比率等に係る経年分析!J$47,"▲","-")),2)</f>
        <v>28.57</v>
      </c>
    </row>
    <row r="21" spans="1:11" x14ac:dyDescent="0.15">
      <c r="A21" s="180" t="s">
        <v>57</v>
      </c>
      <c r="B21" s="180">
        <f>IF(ISNUMBER(VALUE(SUBSTITUTE(実質収支比率等に係る経年分析!F$49,"▲","-"))),ROUND(VALUE(SUBSTITUTE(実質収支比率等に係る経年分析!F$49,"▲","-")),2),NA())</f>
        <v>5.16</v>
      </c>
      <c r="C21" s="180">
        <f>IF(ISNUMBER(VALUE(SUBSTITUTE(実質収支比率等に係る経年分析!G$49,"▲","-"))),ROUND(VALUE(SUBSTITUTE(実質収支比率等に係る経年分析!G$49,"▲","-")),2),NA())</f>
        <v>14.23</v>
      </c>
      <c r="D21" s="180">
        <f>IF(ISNUMBER(VALUE(SUBSTITUTE(実質収支比率等に係る経年分析!H$49,"▲","-"))),ROUND(VALUE(SUBSTITUTE(実質収支比率等に係る経年分析!H$49,"▲","-")),2),NA())</f>
        <v>8.26</v>
      </c>
      <c r="E21" s="180">
        <f>IF(ISNUMBER(VALUE(SUBSTITUTE(実質収支比率等に係る経年分析!I$49,"▲","-"))),ROUND(VALUE(SUBSTITUTE(実質収支比率等に係る経年分析!I$49,"▲","-")),2),NA())</f>
        <v>-1.1200000000000001</v>
      </c>
      <c r="F21" s="180">
        <f>IF(ISNUMBER(VALUE(SUBSTITUTE(実質収支比率等に係る経年分析!J$49,"▲","-"))),ROUND(VALUE(SUBSTITUTE(実質収支比率等に係る経年分析!J$49,"▲","-")),2),NA())</f>
        <v>3.53</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宅地造成事業特別会計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診療所特別会計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村営水道事業特別会計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21.3</v>
      </c>
    </row>
    <row r="36" spans="1:16" x14ac:dyDescent="0.15">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0.33</v>
      </c>
      <c r="J36" s="181">
        <f>IF(ROUND(VALUE(SUBSTITUTE(連結実質赤字比率に係る赤字・黒字の構成分析!J$34,"▲", "-")), 2) &lt; 0, ABS(ROUND(VALUE(SUBSTITUTE(連結実質赤字比率に係る赤字・黒字の構成分析!J$34,"▲", "-")), 2)), NA())</f>
        <v>7.0000000000000007E-2</v>
      </c>
      <c r="K36" s="181" t="e">
        <f>IF(ROUND(VALUE(SUBSTITUTE(連結実質赤字比率に係る赤字・黒字の構成分析!J$34,"▲", "-")), 2) &gt;= 0, ABS(ROUND(VALUE(SUBSTITUTE(連結実質赤字比率に係る赤字・黒字の構成分析!J$34,"▲", "-")), 2)), NA())</f>
        <v>#N/A</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559</v>
      </c>
      <c r="E42" s="182"/>
      <c r="F42" s="182"/>
      <c r="G42" s="182">
        <f>'実質公債費比率（分子）の構造'!L$52</f>
        <v>535</v>
      </c>
      <c r="H42" s="182"/>
      <c r="I42" s="182"/>
      <c r="J42" s="182">
        <f>'実質公債費比率（分子）の構造'!M$52</f>
        <v>538</v>
      </c>
      <c r="K42" s="182"/>
      <c r="L42" s="182"/>
      <c r="M42" s="182">
        <f>'実質公債費比率（分子）の構造'!N$52</f>
        <v>484</v>
      </c>
      <c r="N42" s="182"/>
      <c r="O42" s="182"/>
      <c r="P42" s="182">
        <f>'実質公債費比率（分子）の構造'!O$52</f>
        <v>496</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67</v>
      </c>
      <c r="B45" s="182">
        <f>'実質公債費比率（分子）の構造'!K$49</f>
        <v>0</v>
      </c>
      <c r="C45" s="182"/>
      <c r="D45" s="182"/>
      <c r="E45" s="182">
        <f>'実質公債費比率（分子）の構造'!L$49</f>
        <v>1</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68</v>
      </c>
      <c r="B46" s="182">
        <f>'実質公債費比率（分子）の構造'!K$48</f>
        <v>85</v>
      </c>
      <c r="C46" s="182"/>
      <c r="D46" s="182"/>
      <c r="E46" s="182">
        <f>'実質公債費比率（分子）の構造'!L$48</f>
        <v>86</v>
      </c>
      <c r="F46" s="182"/>
      <c r="G46" s="182"/>
      <c r="H46" s="182">
        <f>'実質公債費比率（分子）の構造'!M$48</f>
        <v>84</v>
      </c>
      <c r="I46" s="182"/>
      <c r="J46" s="182"/>
      <c r="K46" s="182">
        <f>'実質公債費比率（分子）の構造'!N$48</f>
        <v>81</v>
      </c>
      <c r="L46" s="182"/>
      <c r="M46" s="182"/>
      <c r="N46" s="182">
        <f>'実質公債費比率（分子）の構造'!O$48</f>
        <v>81</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473</v>
      </c>
      <c r="C49" s="182"/>
      <c r="D49" s="182"/>
      <c r="E49" s="182">
        <f>'実質公債費比率（分子）の構造'!L$45</f>
        <v>444</v>
      </c>
      <c r="F49" s="182"/>
      <c r="G49" s="182"/>
      <c r="H49" s="182">
        <f>'実質公債費比率（分子）の構造'!M$45</f>
        <v>445</v>
      </c>
      <c r="I49" s="182"/>
      <c r="J49" s="182"/>
      <c r="K49" s="182">
        <f>'実質公債費比率（分子）の構造'!N$45</f>
        <v>404</v>
      </c>
      <c r="L49" s="182"/>
      <c r="M49" s="182"/>
      <c r="N49" s="182">
        <f>'実質公債費比率（分子）の構造'!O$45</f>
        <v>414</v>
      </c>
      <c r="O49" s="182"/>
      <c r="P49" s="182"/>
    </row>
    <row r="50" spans="1:16" x14ac:dyDescent="0.15">
      <c r="A50" s="182" t="s">
        <v>72</v>
      </c>
      <c r="B50" s="182" t="e">
        <f>NA()</f>
        <v>#N/A</v>
      </c>
      <c r="C50" s="182">
        <f>IF(ISNUMBER('実質公債費比率（分子）の構造'!K$53),'実質公債費比率（分子）の構造'!K$53,NA())</f>
        <v>-1</v>
      </c>
      <c r="D50" s="182" t="e">
        <f>NA()</f>
        <v>#N/A</v>
      </c>
      <c r="E50" s="182" t="e">
        <f>NA()</f>
        <v>#N/A</v>
      </c>
      <c r="F50" s="182">
        <f>IF(ISNUMBER('実質公債費比率（分子）の構造'!L$53),'実質公債費比率（分子）の構造'!L$53,NA())</f>
        <v>-4</v>
      </c>
      <c r="G50" s="182" t="e">
        <f>NA()</f>
        <v>#N/A</v>
      </c>
      <c r="H50" s="182" t="e">
        <f>NA()</f>
        <v>#N/A</v>
      </c>
      <c r="I50" s="182">
        <f>IF(ISNUMBER('実質公債費比率（分子）の構造'!M$53),'実質公債費比率（分子）の構造'!M$53,NA())</f>
        <v>-9</v>
      </c>
      <c r="J50" s="182" t="e">
        <f>NA()</f>
        <v>#N/A</v>
      </c>
      <c r="K50" s="182" t="e">
        <f>NA()</f>
        <v>#N/A</v>
      </c>
      <c r="L50" s="182">
        <f>IF(ISNUMBER('実質公債費比率（分子）の構造'!N$53),'実質公債費比率（分子）の構造'!N$53,NA())</f>
        <v>1</v>
      </c>
      <c r="M50" s="182" t="e">
        <f>NA()</f>
        <v>#N/A</v>
      </c>
      <c r="N50" s="182" t="e">
        <f>NA()</f>
        <v>#N/A</v>
      </c>
      <c r="O50" s="182">
        <f>IF(ISNUMBER('実質公債費比率（分子）の構造'!O$53),'実質公債費比率（分子）の構造'!O$53,NA())</f>
        <v>-1</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4035</v>
      </c>
      <c r="E56" s="181"/>
      <c r="F56" s="181"/>
      <c r="G56" s="181">
        <f>'将来負担比率（分子）の構造'!J$52</f>
        <v>4167</v>
      </c>
      <c r="H56" s="181"/>
      <c r="I56" s="181"/>
      <c r="J56" s="181">
        <f>'将来負担比率（分子）の構造'!K$52</f>
        <v>4190</v>
      </c>
      <c r="K56" s="181"/>
      <c r="L56" s="181"/>
      <c r="M56" s="181">
        <f>'将来負担比率（分子）の構造'!L$52</f>
        <v>4159</v>
      </c>
      <c r="N56" s="181"/>
      <c r="O56" s="181"/>
      <c r="P56" s="181">
        <f>'将来負担比率（分子）の構造'!M$52</f>
        <v>4062</v>
      </c>
    </row>
    <row r="57" spans="1:16" x14ac:dyDescent="0.15">
      <c r="A57" s="181" t="s">
        <v>43</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42</v>
      </c>
      <c r="B58" s="181"/>
      <c r="C58" s="181"/>
      <c r="D58" s="181">
        <f>'将来負担比率（分子）の構造'!I$50</f>
        <v>7114</v>
      </c>
      <c r="E58" s="181"/>
      <c r="F58" s="181"/>
      <c r="G58" s="181">
        <f>'将来負担比率（分子）の構造'!J$50</f>
        <v>7221</v>
      </c>
      <c r="H58" s="181"/>
      <c r="I58" s="181"/>
      <c r="J58" s="181">
        <f>'将来負担比率（分子）の構造'!K$50</f>
        <v>7220</v>
      </c>
      <c r="K58" s="181"/>
      <c r="L58" s="181"/>
      <c r="M58" s="181">
        <f>'将来負担比率（分子）の構造'!L$50</f>
        <v>7242</v>
      </c>
      <c r="N58" s="181"/>
      <c r="O58" s="181"/>
      <c r="P58" s="181">
        <f>'将来負担比率（分子）の構造'!M$50</f>
        <v>7343</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414</v>
      </c>
      <c r="C62" s="181"/>
      <c r="D62" s="181"/>
      <c r="E62" s="181">
        <f>'将来負担比率（分子）の構造'!J$45</f>
        <v>414</v>
      </c>
      <c r="F62" s="181"/>
      <c r="G62" s="181"/>
      <c r="H62" s="181">
        <f>'将来負担比率（分子）の構造'!K$45</f>
        <v>407</v>
      </c>
      <c r="I62" s="181"/>
      <c r="J62" s="181"/>
      <c r="K62" s="181">
        <f>'将来負担比率（分子）の構造'!L$45</f>
        <v>405</v>
      </c>
      <c r="L62" s="181"/>
      <c r="M62" s="181"/>
      <c r="N62" s="181">
        <f>'将来負担比率（分子）の構造'!M$45</f>
        <v>406</v>
      </c>
      <c r="O62" s="181"/>
      <c r="P62" s="181"/>
    </row>
    <row r="63" spans="1:16" x14ac:dyDescent="0.15">
      <c r="A63" s="181" t="s">
        <v>35</v>
      </c>
      <c r="B63" s="181">
        <f>'将来負担比率（分子）の構造'!I$44</f>
        <v>20</v>
      </c>
      <c r="C63" s="181"/>
      <c r="D63" s="181"/>
      <c r="E63" s="181">
        <f>'将来負担比率（分子）の構造'!J$44</f>
        <v>20</v>
      </c>
      <c r="F63" s="181"/>
      <c r="G63" s="181"/>
      <c r="H63" s="181">
        <f>'将来負担比率（分子）の構造'!K$44</f>
        <v>19</v>
      </c>
      <c r="I63" s="181"/>
      <c r="J63" s="181"/>
      <c r="K63" s="181">
        <f>'将来負担比率（分子）の構造'!L$44</f>
        <v>1</v>
      </c>
      <c r="L63" s="181"/>
      <c r="M63" s="181"/>
      <c r="N63" s="181">
        <f>'将来負担比率（分子）の構造'!M$44</f>
        <v>0</v>
      </c>
      <c r="O63" s="181"/>
      <c r="P63" s="181"/>
    </row>
    <row r="64" spans="1:16" x14ac:dyDescent="0.15">
      <c r="A64" s="181" t="s">
        <v>34</v>
      </c>
      <c r="B64" s="181">
        <f>'将来負担比率（分子）の構造'!I$43</f>
        <v>601</v>
      </c>
      <c r="C64" s="181"/>
      <c r="D64" s="181"/>
      <c r="E64" s="181">
        <f>'将来負担比率（分子）の構造'!J$43</f>
        <v>545</v>
      </c>
      <c r="F64" s="181"/>
      <c r="G64" s="181"/>
      <c r="H64" s="181">
        <f>'将来負担比率（分子）の構造'!K$43</f>
        <v>477</v>
      </c>
      <c r="I64" s="181"/>
      <c r="J64" s="181"/>
      <c r="K64" s="181">
        <f>'将来負担比率（分子）の構造'!L$43</f>
        <v>419</v>
      </c>
      <c r="L64" s="181"/>
      <c r="M64" s="181"/>
      <c r="N64" s="181">
        <f>'将来負担比率（分子）の構造'!M$43</f>
        <v>396</v>
      </c>
      <c r="O64" s="181"/>
      <c r="P64" s="181"/>
    </row>
    <row r="65" spans="1:16" x14ac:dyDescent="0.15">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32</v>
      </c>
      <c r="B66" s="181">
        <f>'将来負担比率（分子）の構造'!I$41</f>
        <v>3496</v>
      </c>
      <c r="C66" s="181"/>
      <c r="D66" s="181"/>
      <c r="E66" s="181">
        <f>'将来負担比率（分子）の構造'!J$41</f>
        <v>3639</v>
      </c>
      <c r="F66" s="181"/>
      <c r="G66" s="181"/>
      <c r="H66" s="181">
        <f>'将来負担比率（分子）の構造'!K$41</f>
        <v>3842</v>
      </c>
      <c r="I66" s="181"/>
      <c r="J66" s="181"/>
      <c r="K66" s="181">
        <f>'将来負担比率（分子）の構造'!L$41</f>
        <v>3765</v>
      </c>
      <c r="L66" s="181"/>
      <c r="M66" s="181"/>
      <c r="N66" s="181">
        <f>'将来負担比率（分子）の構造'!M$41</f>
        <v>3793</v>
      </c>
      <c r="O66" s="181"/>
      <c r="P66" s="181"/>
    </row>
    <row r="67" spans="1:16" x14ac:dyDescent="0.15">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655</v>
      </c>
      <c r="C72" s="185">
        <f>基金残高に係る経年分析!G55</f>
        <v>655</v>
      </c>
      <c r="D72" s="185">
        <f>基金残高に係る経年分析!H55</f>
        <v>656</v>
      </c>
    </row>
    <row r="73" spans="1:16" x14ac:dyDescent="0.15">
      <c r="A73" s="184" t="s">
        <v>79</v>
      </c>
      <c r="B73" s="185">
        <f>基金残高に係る経年分析!F56</f>
        <v>406</v>
      </c>
      <c r="C73" s="185">
        <f>基金残高に係る経年分析!G56</f>
        <v>406</v>
      </c>
      <c r="D73" s="185">
        <f>基金残高に係る経年分析!H56</f>
        <v>406</v>
      </c>
    </row>
    <row r="74" spans="1:16" x14ac:dyDescent="0.15">
      <c r="A74" s="184" t="s">
        <v>80</v>
      </c>
      <c r="B74" s="185">
        <f>基金残高に係る経年分析!F57</f>
        <v>5887</v>
      </c>
      <c r="C74" s="185">
        <f>基金残高に係る経年分析!G57</f>
        <v>5903</v>
      </c>
      <c r="D74" s="185">
        <f>基金残高に係る経年分析!H57</f>
        <v>5996</v>
      </c>
    </row>
  </sheetData>
  <sheetProtection algorithmName="SHA-512" hashValue="gWMvTK6j0bLtfJmeL89G2h6NG/Fz/telFdPdn0IripMp4QVuq/FAQ8JEW1r9GUUWJcwtBtUmpU+iQwY10vdjQg==" saltValue="tbQiii1SmwV64UBHLfhb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LG1910</cp:lastModifiedBy>
  <cp:lastPrinted>2021-03-03T06:26:37Z</cp:lastPrinted>
  <dcterms:created xsi:type="dcterms:W3CDTF">2021-02-05T02:33:15Z</dcterms:created>
  <dcterms:modified xsi:type="dcterms:W3CDTF">2021-03-03T07:12:57Z</dcterms:modified>
  <cp:category/>
</cp:coreProperties>
</file>